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orvis\Dropbox (Energy InNovation)\My Documents\Energy Policy Solutions\US\Models\eps-us\InputData\trans\BNVADTbVT\"/>
    </mc:Choice>
  </mc:AlternateContent>
  <xr:revisionPtr revIDLastSave="0" documentId="13_ncr:9_{8D1BF8D6-BDF7-42B4-B808-41D2A3CF56AB}" xr6:coauthVersionLast="46" xr6:coauthVersionMax="46" xr10:uidLastSave="{00000000-0000-0000-0000-000000000000}"/>
  <bookViews>
    <workbookView xWindow="-120" yWindow="-120" windowWidth="29040" windowHeight="17640" firstSheet="11" activeTab="17" xr2:uid="{BFAB966A-9411-4A1E-BACC-45FAF5B5983E}"/>
  </bookViews>
  <sheets>
    <sheet name="About" sheetId="1" r:id="rId1"/>
    <sheet name="MOVES Annual Vehicle Miles" sheetId="2" r:id="rId2"/>
    <sheet name="MOVES Vehicle Population" sheetId="5" r:id="rId3"/>
    <sheet name="SYAADTbVT" sheetId="8" r:id="rId4"/>
    <sheet name="AEO 2020 Table 47" sheetId="9" r:id="rId5"/>
    <sheet name="DOT MV-10" sheetId="12" r:id="rId6"/>
    <sheet name="AVLO" sheetId="11" r:id="rId7"/>
    <sheet name="BTS 1-11" sheetId="13" r:id="rId8"/>
    <sheet name="BTS 1-35" sheetId="19" r:id="rId9"/>
    <sheet name="BTS Bus" sheetId="20" r:id="rId10"/>
    <sheet name="BTS 1-40" sheetId="14" r:id="rId11"/>
    <sheet name="BTS 1-50" sheetId="16" r:id="rId12"/>
    <sheet name="AEO 2020 Table 48" sheetId="10" r:id="rId13"/>
    <sheet name="Freight Ships" sheetId="15" r:id="rId14"/>
    <sheet name="AEO 2020 Table 49" sheetId="21" r:id="rId15"/>
    <sheet name="Calibrated Parameters" sheetId="18" r:id="rId16"/>
    <sheet name="BNVADTbVT-passenger" sheetId="3" r:id="rId17"/>
    <sheet name="BNVADTbVT-freight" sheetId="7" r:id="rId18"/>
  </sheets>
  <externalReferences>
    <externalReference r:id="rId19"/>
    <externalReference r:id="rId20"/>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7" l="1"/>
  <c r="C3" i="18"/>
  <c r="B3" i="3"/>
  <c r="B5" i="3" l="1"/>
  <c r="B7" i="3"/>
  <c r="B6" i="7" l="1"/>
  <c r="B11" i="15"/>
  <c r="B15" i="15" s="1"/>
  <c r="B4" i="3" l="1"/>
  <c r="C3" i="7" l="1"/>
  <c r="C2" i="7"/>
  <c r="B2" i="7"/>
  <c r="C7" i="7" l="1"/>
  <c r="D7" i="7" s="1"/>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D6" i="7"/>
  <c r="E6" i="7" s="1"/>
  <c r="F6" i="7" s="1"/>
  <c r="G6" i="7" s="1"/>
  <c r="H6" i="7" s="1"/>
  <c r="I6" i="7" s="1"/>
  <c r="J6" i="7" s="1"/>
  <c r="K6" i="7" s="1"/>
  <c r="L6" i="7" s="1"/>
  <c r="M6" i="7" s="1"/>
  <c r="N6" i="7" s="1"/>
  <c r="O6" i="7" s="1"/>
  <c r="P6" i="7" s="1"/>
  <c r="Q6" i="7" s="1"/>
  <c r="R6" i="7" s="1"/>
  <c r="S6" i="7" s="1"/>
  <c r="T6" i="7" s="1"/>
  <c r="U6" i="7" s="1"/>
  <c r="V6" i="7" s="1"/>
  <c r="W6" i="7" s="1"/>
  <c r="X6" i="7" s="1"/>
  <c r="Y6" i="7" s="1"/>
  <c r="Z6" i="7" s="1"/>
  <c r="AA6" i="7" s="1"/>
  <c r="AB6" i="7" s="1"/>
  <c r="AC6" i="7" s="1"/>
  <c r="AD6" i="7" s="1"/>
  <c r="AE6" i="7" s="1"/>
  <c r="AF6" i="7" s="1"/>
  <c r="C6" i="7"/>
  <c r="D5" i="7"/>
  <c r="E5" i="7" s="1"/>
  <c r="F5" i="7" s="1"/>
  <c r="G5" i="7" s="1"/>
  <c r="H5" i="7" s="1"/>
  <c r="I5" i="7" s="1"/>
  <c r="J5" i="7" s="1"/>
  <c r="K5" i="7" s="1"/>
  <c r="L5" i="7" s="1"/>
  <c r="M5" i="7" s="1"/>
  <c r="N5" i="7" s="1"/>
  <c r="O5" i="7" s="1"/>
  <c r="P5" i="7" s="1"/>
  <c r="Q5" i="7" s="1"/>
  <c r="R5" i="7" s="1"/>
  <c r="S5" i="7" s="1"/>
  <c r="T5" i="7" s="1"/>
  <c r="U5" i="7" s="1"/>
  <c r="V5" i="7" s="1"/>
  <c r="W5" i="7" s="1"/>
  <c r="X5" i="7" s="1"/>
  <c r="Y5" i="7" s="1"/>
  <c r="Z5" i="7" s="1"/>
  <c r="AA5" i="7" s="1"/>
  <c r="AB5" i="7" s="1"/>
  <c r="AC5" i="7" s="1"/>
  <c r="AD5" i="7" s="1"/>
  <c r="AE5" i="7" s="1"/>
  <c r="AF5" i="7" s="1"/>
  <c r="C5" i="7"/>
  <c r="E4" i="7"/>
  <c r="F4" i="7" s="1"/>
  <c r="G4" i="7" s="1"/>
  <c r="H4" i="7" s="1"/>
  <c r="I4" i="7" s="1"/>
  <c r="J4" i="7" s="1"/>
  <c r="K4" i="7" s="1"/>
  <c r="L4" i="7" s="1"/>
  <c r="M4" i="7" s="1"/>
  <c r="N4" i="7" s="1"/>
  <c r="O4" i="7" s="1"/>
  <c r="P4" i="7" s="1"/>
  <c r="Q4" i="7" s="1"/>
  <c r="R4" i="7" s="1"/>
  <c r="S4" i="7" s="1"/>
  <c r="T4" i="7" s="1"/>
  <c r="U4" i="7" s="1"/>
  <c r="V4" i="7" s="1"/>
  <c r="W4" i="7" s="1"/>
  <c r="X4" i="7" s="1"/>
  <c r="Y4" i="7" s="1"/>
  <c r="Z4" i="7" s="1"/>
  <c r="AA4" i="7" s="1"/>
  <c r="AB4" i="7" s="1"/>
  <c r="AC4" i="7" s="1"/>
  <c r="AD4" i="7" s="1"/>
  <c r="AE4" i="7" s="1"/>
  <c r="AF4" i="7" s="1"/>
  <c r="D4" i="7"/>
  <c r="C4" i="7"/>
  <c r="B4" i="7"/>
  <c r="B5" i="7"/>
  <c r="B7" i="7"/>
  <c r="D6" i="3"/>
  <c r="E6" i="3" s="1"/>
  <c r="F6" i="3" s="1"/>
  <c r="G6" i="3" s="1"/>
  <c r="H6" i="3" s="1"/>
  <c r="I6" i="3" s="1"/>
  <c r="J6" i="3" s="1"/>
  <c r="K6" i="3" s="1"/>
  <c r="L6" i="3" s="1"/>
  <c r="M6" i="3" s="1"/>
  <c r="N6" i="3" s="1"/>
  <c r="O6" i="3" s="1"/>
  <c r="P6" i="3" s="1"/>
  <c r="Q6" i="3" s="1"/>
  <c r="R6" i="3" s="1"/>
  <c r="S6" i="3" s="1"/>
  <c r="T6" i="3" s="1"/>
  <c r="U6" i="3" s="1"/>
  <c r="V6" i="3" s="1"/>
  <c r="W6" i="3" s="1"/>
  <c r="X6" i="3" s="1"/>
  <c r="Y6" i="3" s="1"/>
  <c r="Z6" i="3" s="1"/>
  <c r="AA6" i="3" s="1"/>
  <c r="AB6" i="3" s="1"/>
  <c r="AC6" i="3" s="1"/>
  <c r="AD6" i="3" s="1"/>
  <c r="AE6" i="3" s="1"/>
  <c r="AF6" i="3" s="1"/>
  <c r="C5" i="3"/>
  <c r="D5" i="3" s="1"/>
  <c r="E5" i="3" s="1"/>
  <c r="F5" i="3" s="1"/>
  <c r="G5" i="3" s="1"/>
  <c r="H5" i="3" s="1"/>
  <c r="I5" i="3" s="1"/>
  <c r="J5" i="3" s="1"/>
  <c r="K5" i="3" s="1"/>
  <c r="L5" i="3" s="1"/>
  <c r="M5" i="3" s="1"/>
  <c r="N5" i="3" s="1"/>
  <c r="O5" i="3" s="1"/>
  <c r="P5" i="3" s="1"/>
  <c r="Q5" i="3" s="1"/>
  <c r="R5" i="3" s="1"/>
  <c r="S5" i="3" s="1"/>
  <c r="T5" i="3" s="1"/>
  <c r="U5" i="3" s="1"/>
  <c r="V5" i="3" s="1"/>
  <c r="W5" i="3" s="1"/>
  <c r="X5" i="3" s="1"/>
  <c r="Y5" i="3" s="1"/>
  <c r="Z5" i="3" s="1"/>
  <c r="AA5" i="3" s="1"/>
  <c r="AB5" i="3" s="1"/>
  <c r="AC5" i="3" s="1"/>
  <c r="AD5" i="3" s="1"/>
  <c r="AE5" i="3" s="1"/>
  <c r="AF5" i="3" s="1"/>
  <c r="C6" i="3"/>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C4" i="3"/>
  <c r="D4" i="3" s="1"/>
  <c r="E4" i="3" s="1"/>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B6" i="3"/>
  <c r="C3" i="3"/>
  <c r="D3" i="3" s="1"/>
  <c r="E3" i="3" s="1"/>
  <c r="F3" i="3" s="1"/>
  <c r="G3" i="3" s="1"/>
  <c r="H3" i="3" s="1"/>
  <c r="I3" i="3" s="1"/>
  <c r="J3" i="3" s="1"/>
  <c r="K3" i="3" s="1"/>
  <c r="L3" i="3" s="1"/>
  <c r="M3" i="3" s="1"/>
  <c r="N3" i="3" s="1"/>
  <c r="O3" i="3" s="1"/>
  <c r="P3" i="3" s="1"/>
  <c r="Q3" i="3" s="1"/>
  <c r="R3" i="3" s="1"/>
  <c r="S3" i="3" s="1"/>
  <c r="T3" i="3" s="1"/>
  <c r="U3" i="3" s="1"/>
  <c r="V3" i="3" s="1"/>
  <c r="W3" i="3" s="1"/>
  <c r="X3" i="3" s="1"/>
  <c r="Y3" i="3" s="1"/>
  <c r="Z3" i="3" s="1"/>
  <c r="AA3" i="3" s="1"/>
  <c r="AB3" i="3" s="1"/>
  <c r="AC3" i="3" s="1"/>
  <c r="AD3" i="3" s="1"/>
  <c r="AE3" i="3" s="1"/>
  <c r="AF3" i="3" s="1"/>
  <c r="D3" i="7"/>
  <c r="E3" i="7" s="1"/>
  <c r="F3" i="7" s="1"/>
  <c r="G3" i="7" s="1"/>
  <c r="H3" i="7" s="1"/>
  <c r="I3" i="7" s="1"/>
  <c r="J3" i="7" s="1"/>
  <c r="K3" i="7" s="1"/>
  <c r="L3" i="7" s="1"/>
  <c r="M3" i="7" s="1"/>
  <c r="N3" i="7" s="1"/>
  <c r="O3" i="7" s="1"/>
  <c r="P3" i="7" s="1"/>
  <c r="Q3" i="7" s="1"/>
  <c r="R3" i="7" s="1"/>
  <c r="S3" i="7" s="1"/>
  <c r="T3" i="7" s="1"/>
  <c r="U3" i="7" s="1"/>
  <c r="V3" i="7" s="1"/>
  <c r="W3" i="7" s="1"/>
  <c r="X3" i="7" s="1"/>
  <c r="Y3" i="7" s="1"/>
  <c r="Z3" i="7" s="1"/>
  <c r="AA3" i="7" s="1"/>
  <c r="AB3" i="7" s="1"/>
  <c r="AC3" i="7" s="1"/>
  <c r="AD3" i="7" s="1"/>
  <c r="AE3" i="7" s="1"/>
  <c r="AF3" i="7" s="1"/>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X2" i="3" a="1"/>
  <c r="X2" i="3" s="1"/>
  <c r="Y2" i="3" a="1"/>
  <c r="Y2" i="3" s="1"/>
  <c r="Z2" i="3" a="1"/>
  <c r="Z2" i="3" s="1"/>
  <c r="AA2" i="3" a="1"/>
  <c r="AA2" i="3"/>
  <c r="AB2" i="3" a="1"/>
  <c r="AB2" i="3" s="1"/>
  <c r="AC2" i="3" a="1"/>
  <c r="AC2" i="3" s="1"/>
  <c r="AD2" i="3" a="1"/>
  <c r="AD2" i="3" s="1"/>
  <c r="AE2" i="3" a="1"/>
  <c r="AE2" i="3" s="1"/>
  <c r="AF2" i="3" a="1"/>
  <c r="AF2" i="3" s="1"/>
  <c r="W2" i="3" a="1"/>
  <c r="W2" i="3" s="1"/>
  <c r="C2" i="3"/>
  <c r="D2" i="3"/>
  <c r="E2" i="3"/>
  <c r="F2" i="3"/>
  <c r="G2" i="3"/>
  <c r="H2" i="3"/>
  <c r="I2" i="3"/>
  <c r="J2" i="3"/>
  <c r="K2" i="3"/>
  <c r="L2" i="3"/>
  <c r="M2" i="3"/>
  <c r="N2" i="3"/>
  <c r="O2" i="3"/>
  <c r="P2" i="3"/>
  <c r="Q2" i="3"/>
  <c r="R2" i="3"/>
  <c r="S2" i="3"/>
  <c r="T2" i="3"/>
  <c r="U2" i="3"/>
  <c r="V2" i="3"/>
  <c r="B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<sst xmlns="http://schemas.openxmlformats.org/spreadsheetml/2006/main" count="3309" uniqueCount="1779">
  <si>
    <r>
      <rPr>
        <b/>
        <sz val="10"/>
        <rFont val="Times New Roman"/>
        <family val="1"/>
      </rPr>
      <t>Annual Vehicle Miles Traveled</t>
    </r>
  </si>
  <si>
    <r>
      <rPr>
        <b/>
        <sz val="10"/>
        <rFont val="Times New Roman"/>
        <family val="1"/>
      </rPr>
      <t>Vehicle Age</t>
    </r>
  </si>
  <si>
    <r>
      <rPr>
        <b/>
        <sz val="10"/>
        <rFont val="Times New Roman"/>
        <family val="1"/>
      </rPr>
      <t>Passenger Cars</t>
    </r>
  </si>
  <si>
    <r>
      <rPr>
        <b/>
        <sz val="10"/>
        <rFont val="Times New Roman"/>
        <family val="1"/>
      </rPr>
      <t>Light Trucks</t>
    </r>
  </si>
  <si>
    <r>
      <rPr>
        <b/>
        <sz val="11"/>
        <rFont val="Times New Roman"/>
        <family val="1"/>
      </rPr>
      <t>Table 4-4 Projected source type populations for 2018-2060 (in thousands)</t>
    </r>
  </si>
  <si>
    <r>
      <rPr>
        <b/>
        <sz val="10"/>
        <rFont val="Times New Roman"/>
        <family val="1"/>
      </rPr>
      <t>Year</t>
    </r>
  </si>
  <si>
    <r>
      <rPr>
        <b/>
        <sz val="10"/>
        <rFont val="Times New Roman"/>
        <family val="1"/>
      </rPr>
      <t>Motorcycle</t>
    </r>
  </si>
  <si>
    <r>
      <rPr>
        <b/>
        <sz val="10"/>
        <rFont val="Times New Roman"/>
        <family val="1"/>
      </rPr>
      <t>Passenger Car</t>
    </r>
  </si>
  <si>
    <r>
      <rPr>
        <b/>
        <sz val="10"/>
        <rFont val="Times New Roman"/>
        <family val="1"/>
      </rPr>
      <t>Passenger Truck</t>
    </r>
  </si>
  <si>
    <r>
      <rPr>
        <b/>
        <sz val="10"/>
        <rFont val="Times New Roman"/>
        <family val="1"/>
      </rPr>
      <t>Light Commercial Truck</t>
    </r>
  </si>
  <si>
    <r>
      <rPr>
        <b/>
        <sz val="10"/>
        <rFont val="Times New Roman"/>
        <family val="1"/>
      </rPr>
      <t>Other Bus</t>
    </r>
  </si>
  <si>
    <r>
      <rPr>
        <b/>
        <sz val="10"/>
        <rFont val="Times New Roman"/>
        <family val="1"/>
      </rPr>
      <t>Transit Bus</t>
    </r>
  </si>
  <si>
    <r>
      <rPr>
        <b/>
        <sz val="10"/>
        <rFont val="Times New Roman"/>
        <family val="1"/>
      </rPr>
      <t>School Bus</t>
    </r>
  </si>
  <si>
    <r>
      <rPr>
        <b/>
        <sz val="10"/>
        <rFont val="Times New Roman"/>
        <family val="1"/>
      </rPr>
      <t>Refuse Truck</t>
    </r>
  </si>
  <si>
    <r>
      <rPr>
        <b/>
        <sz val="10"/>
        <rFont val="Times New Roman"/>
        <family val="1"/>
      </rPr>
      <t>Single Unit Short- Haul Truck</t>
    </r>
  </si>
  <si>
    <r>
      <rPr>
        <b/>
        <sz val="10"/>
        <rFont val="Times New Roman"/>
        <family val="1"/>
      </rPr>
      <t>Single Unit Long- Haul Truck</t>
    </r>
  </si>
  <si>
    <r>
      <rPr>
        <b/>
        <sz val="10"/>
        <rFont val="Times New Roman"/>
        <family val="1"/>
      </rPr>
      <t>Motor Home</t>
    </r>
  </si>
  <si>
    <r>
      <rPr>
        <b/>
        <sz val="10"/>
        <rFont val="Times New Roman"/>
        <family val="1"/>
      </rPr>
      <t>Combination Short-Haul Truck</t>
    </r>
  </si>
  <si>
    <r>
      <rPr>
        <b/>
        <sz val="10"/>
        <rFont val="Times New Roman"/>
        <family val="1"/>
      </rPr>
      <t>Combination Long-Haul Truck</t>
    </r>
  </si>
  <si>
    <t>LDVs</t>
  </si>
  <si>
    <t>HDVs</t>
  </si>
  <si>
    <t>Aircraft</t>
  </si>
  <si>
    <t>Rail</t>
  </si>
  <si>
    <t>Ships</t>
  </si>
  <si>
    <t>Motorbikes</t>
  </si>
  <si>
    <r>
      <rPr>
        <b/>
        <sz val="11"/>
        <rFont val="Times New Roman"/>
        <family val="1"/>
      </rPr>
      <t>Table 6-2 Annual mileage accumulation of transit buses from 1994 Federal Transit Administration</t>
    </r>
  </si>
  <si>
    <r>
      <rPr>
        <b/>
        <sz val="11"/>
        <rFont val="Times New Roman"/>
        <family val="1"/>
      </rPr>
      <t>data</t>
    </r>
  </si>
  <si>
    <r>
      <rPr>
        <b/>
        <sz val="11"/>
        <rFont val="Times New Roman"/>
        <family val="1"/>
      </rPr>
      <t>Age</t>
    </r>
  </si>
  <si>
    <r>
      <rPr>
        <b/>
        <sz val="11"/>
        <rFont val="Times New Roman"/>
        <family val="1"/>
      </rPr>
      <t>Miles</t>
    </r>
  </si>
  <si>
    <r>
      <rPr>
        <sz val="11"/>
        <rFont val="Times New Roman"/>
        <family val="1"/>
      </rPr>
      <t>*</t>
    </r>
  </si>
  <si>
    <t>Buses</t>
  </si>
  <si>
    <r>
      <rPr>
        <b/>
        <sz val="11"/>
        <rFont val="Times New Roman"/>
        <family val="1"/>
      </rPr>
      <t>Table 6-3 VIUS2002 annual mileage by vehicle age</t>
    </r>
  </si>
  <si>
    <r>
      <rPr>
        <b/>
        <sz val="10"/>
        <rFont val="Times New Roman"/>
        <family val="1"/>
      </rPr>
      <t>Age</t>
    </r>
  </si>
  <si>
    <r>
      <rPr>
        <b/>
        <sz val="10"/>
        <rFont val="Times New Roman"/>
        <family val="1"/>
      </rPr>
      <t>Model Year</t>
    </r>
  </si>
  <si>
    <r>
      <rPr>
        <b/>
        <sz val="10"/>
        <rFont val="Times New Roman"/>
        <family val="1"/>
      </rPr>
      <t>Single-Unit Trucks</t>
    </r>
  </si>
  <si>
    <r>
      <rPr>
        <b/>
        <sz val="10"/>
        <rFont val="Times New Roman"/>
        <family val="1"/>
      </rPr>
      <t>Combination Trucks</t>
    </r>
  </si>
  <si>
    <r>
      <rPr>
        <b/>
        <sz val="10"/>
        <rFont val="Times New Roman"/>
        <family val="1"/>
      </rPr>
      <t>Refuse (51)</t>
    </r>
  </si>
  <si>
    <r>
      <rPr>
        <b/>
        <sz val="10"/>
        <rFont val="Times New Roman"/>
        <family val="1"/>
      </rPr>
      <t>Short-Haul (52)</t>
    </r>
  </si>
  <si>
    <r>
      <rPr>
        <b/>
        <sz val="10"/>
        <rFont val="Times New Roman"/>
        <family val="1"/>
      </rPr>
      <t>Long-Haul (53)</t>
    </r>
  </si>
  <si>
    <r>
      <rPr>
        <b/>
        <sz val="10"/>
        <rFont val="Times New Roman"/>
        <family val="1"/>
      </rPr>
      <t>Short-Haul (61)</t>
    </r>
  </si>
  <si>
    <r>
      <rPr>
        <b/>
        <sz val="10"/>
        <rFont val="Times New Roman"/>
        <family val="1"/>
      </rPr>
      <t>Long-Haul (62)</t>
    </r>
  </si>
  <si>
    <r>
      <rPr>
        <b/>
        <sz val="10"/>
        <rFont val="Times New Roman"/>
        <family val="1"/>
      </rPr>
      <t>0-3</t>
    </r>
  </si>
  <si>
    <r>
      <rPr>
        <b/>
        <sz val="10"/>
        <rFont val="Times New Roman"/>
        <family val="1"/>
      </rPr>
      <t xml:space="preserve">1999-2002
</t>
    </r>
    <r>
      <rPr>
        <b/>
        <sz val="10"/>
        <rFont val="Times New Roman"/>
        <family val="1"/>
      </rPr>
      <t>Average</t>
    </r>
  </si>
  <si>
    <t>Motorcycles using LDV for now, which is wrong</t>
  </si>
  <si>
    <t>BNVADTbVT BAU New Vehicle Annual Distance Traveled by Vehicle Type</t>
  </si>
  <si>
    <t>miles/year</t>
  </si>
  <si>
    <t>Time (Time)</t>
  </si>
  <si>
    <t>SYAADTbVT Start Year Average Annual Dist Traveled by Vehicle Type[LDVs,passenger] : MostRecentRun</t>
  </si>
  <si>
    <t>SYAADTbVT Start Year Average Annual Dist Traveled by Vehicle Type[LDVs,freight] : MostRecentRun</t>
  </si>
  <si>
    <t>SYAADTbVT Start Year Average Annual Dist Traveled by Vehicle Type[HDVs,passenger] : MostRecentRun</t>
  </si>
  <si>
    <t>SYAADTbVT Start Year Average Annual Dist Traveled by Vehicle Type[HDVs,freight] : MostRecentRun</t>
  </si>
  <si>
    <t>SYAADTbVT Start Year Average Annual Dist Traveled by Vehicle Type[aircraft,passenger] : MostRecentRun</t>
  </si>
  <si>
    <t>SYAADTbVT Start Year Average Annual Dist Traveled by Vehicle Type[aircraft,freight] : MostRecentRun</t>
  </si>
  <si>
    <t>SYAADTbVT Start Year Average Annual Dist Traveled by Vehicle Type[rail,passenger] : MostRecentRun</t>
  </si>
  <si>
    <t>SYAADTbVT Start Year Average Annual Dist Traveled by Vehicle Type[rail,freight] : MostRecentRun</t>
  </si>
  <si>
    <t>SYAADTbVT Start Year Average Annual Dist Traveled by Vehicle Type[ships,passenger] : MostRecentRun</t>
  </si>
  <si>
    <t>SYAADTbVT Start Year Average Annual Dist Traveled by Vehicle Type[ships,freight] : MostRecentRun</t>
  </si>
  <si>
    <t>SYAADTbVT Start Year Average Annual Dist Traveled by Vehicle Type[motorbikes,passenger] : MostRecentRun</t>
  </si>
  <si>
    <t>SYAADTbVT Start Year Average Annual Dist Traveled by Vehicle Type[motorbikes,freight] : MostRecentRun</t>
  </si>
  <si>
    <t>Table 47.  Air Travel Energy Use</t>
  </si>
  <si>
    <t>https://www.eia.gov/outlooks/aeo/data/browser/#/?id=57-AEO2020&amp;region=0-0&amp;cases=highogs&amp;start=2018&amp;end=2050&amp;f=A&amp;sourcekey=0</t>
  </si>
  <si>
    <t>Wed May 05 2021 10:34:32 GMT-0400 (Eastern Daylight Time)</t>
  </si>
  <si>
    <t>Source: U.S. Energy Information Administration</t>
  </si>
  <si>
    <t>full name</t>
  </si>
  <si>
    <t>api key</t>
  </si>
  <si>
    <t>units</t>
  </si>
  <si>
    <t>Growth (2019-2050)</t>
  </si>
  <si>
    <t>Fuel Cost (1987 dollars per million Btu)</t>
  </si>
  <si>
    <t>Air Travel: Fuel Cost: High oil and gas supply</t>
  </si>
  <si>
    <t>57-AEO2020.2.highogs-d112619a</t>
  </si>
  <si>
    <t>1987 $/MMBtu</t>
  </si>
  <si>
    <t>Ticket Price (1996 cents per passenger mile)</t>
  </si>
  <si>
    <t>57-AEO2020.4.</t>
  </si>
  <si>
    <t>Domestic</t>
  </si>
  <si>
    <t>Air Travel: Ticket Price: Domestic: High oil and gas supply</t>
  </si>
  <si>
    <t>57-AEO2020.5.highogs-d112619a</t>
  </si>
  <si>
    <t>1996 cents</t>
  </si>
  <si>
    <t>International</t>
  </si>
  <si>
    <t>Air Travel: Ticket Price: International: High oil and gas supply</t>
  </si>
  <si>
    <t>57-AEO2020.6.highogs-d112619a</t>
  </si>
  <si>
    <t>Non-U.S.</t>
  </si>
  <si>
    <t>Air Travel: Ticket Price: Non U.S.: High oil and gas supply</t>
  </si>
  <si>
    <t>57-AEO2020.7.highogs-d112619a</t>
  </si>
  <si>
    <t>Load Factor (fraction of seats filled)</t>
  </si>
  <si>
    <t>57-AEO2020.9.</t>
  </si>
  <si>
    <t>U.S. Domestic</t>
  </si>
  <si>
    <t>Air Travel: Load Factor: U.S. Domestic: High oil and gas supply</t>
  </si>
  <si>
    <t>57-AEO2020.10.highogs-d112619a</t>
  </si>
  <si>
    <t>fraction</t>
  </si>
  <si>
    <t>U.S. International</t>
  </si>
  <si>
    <t>Air Travel: Load Factor: U.S. International: High oil and gas supply</t>
  </si>
  <si>
    <t>57-AEO2020.11.highogs-d112619a</t>
  </si>
  <si>
    <t>Driver Variables</t>
  </si>
  <si>
    <t>57-AEO2020.13.</t>
  </si>
  <si>
    <t>Population (millions)</t>
  </si>
  <si>
    <t>57-AEO2020.29.</t>
  </si>
  <si>
    <t>United States</t>
  </si>
  <si>
    <t>Air Travel: Drivers: Population: U.S.: High oil and gas supply</t>
  </si>
  <si>
    <t>57-AEO2020.30.highogs-d112619a</t>
  </si>
  <si>
    <t>millions</t>
  </si>
  <si>
    <t>Canada</t>
  </si>
  <si>
    <t>Air Travel: Drivers: Population: Canada: High oil and gas supply</t>
  </si>
  <si>
    <t>57-AEO2020.31.highogs-d112619a</t>
  </si>
  <si>
    <t>Central America</t>
  </si>
  <si>
    <t>Air Travel: Drivers: Population: Central America: High oil and gas supply</t>
  </si>
  <si>
    <t>57-AEO2020.32.highogs-d112619a</t>
  </si>
  <si>
    <t>South America</t>
  </si>
  <si>
    <t>Air Travel: Drivers: Population: South America: High oil and gas supply</t>
  </si>
  <si>
    <t>57-AEO2020.33.highogs-d112619a</t>
  </si>
  <si>
    <t>Europe</t>
  </si>
  <si>
    <t>Air Travel: Drivers: Population: Europe: High oil and gas supply</t>
  </si>
  <si>
    <t>57-AEO2020.34.highogs-d112619a</t>
  </si>
  <si>
    <t>Africa</t>
  </si>
  <si>
    <t>Air Travel: Drivers: Population: Africa: High oil and gas supply</t>
  </si>
  <si>
    <t>57-AEO2020.35.highogs-d112619a</t>
  </si>
  <si>
    <t>Mideast</t>
  </si>
  <si>
    <t>Air Travel: Drivers: Population: Mideast: High oil and gas supply</t>
  </si>
  <si>
    <t>57-AEO2020.36.highogs-d112619a</t>
  </si>
  <si>
    <t>Commonwealth of Independent States</t>
  </si>
  <si>
    <t>Air Travel: Drivers: Population: CIS: High oil and gas supply</t>
  </si>
  <si>
    <t>57-AEO2020.37.highogs-d112619a</t>
  </si>
  <si>
    <t>China</t>
  </si>
  <si>
    <t>Air Travel: Drivers: Population: China: High oil and gas supply</t>
  </si>
  <si>
    <t>57-AEO2020.38.highogs-d112619a</t>
  </si>
  <si>
    <t>Northeast Asia</t>
  </si>
  <si>
    <t>Air Travel: Drivers: Population: NE Asia: High oil and gas supply</t>
  </si>
  <si>
    <t>57-AEO2020.39.highogs-d112619a</t>
  </si>
  <si>
    <t>Southeast Asia</t>
  </si>
  <si>
    <t>Air Travel: Drivers: Population: SE Asia: High oil and gas supply</t>
  </si>
  <si>
    <t>57-AEO2020.40.highogs-d112619a</t>
  </si>
  <si>
    <t>Southwest Asia</t>
  </si>
  <si>
    <t>Air Travel: Drivers: Population: SW Asia: High oil and gas supply</t>
  </si>
  <si>
    <t>57-AEO2020.41.highogs-d112619a</t>
  </si>
  <si>
    <t>Oceania</t>
  </si>
  <si>
    <t>Air Travel: Drivers: Population: Oceania: High oil and gas supply</t>
  </si>
  <si>
    <t>57-AEO2020.42.highogs-d112619a</t>
  </si>
  <si>
    <t>Travel Demand</t>
  </si>
  <si>
    <t>57-AEO2020.44.</t>
  </si>
  <si>
    <t>Revenue Passenger Miles (billion miles)</t>
  </si>
  <si>
    <t>57-AEO2020.45.</t>
  </si>
  <si>
    <t>57-AEO2020.46.</t>
  </si>
  <si>
    <t>Air Travel: Travel Demand: Revenue Passenger Miles: Domestic: U.S.: High oil and gas supply</t>
  </si>
  <si>
    <t>57-AEO2020.47.highogs-d112619a</t>
  </si>
  <si>
    <t>billion miles</t>
  </si>
  <si>
    <t>Air Travel: Travel Demand: Revenue Passenger Miles: Domestic: Canada: High oil and gas supply</t>
  </si>
  <si>
    <t>57-AEO2020.48.highogs-d112619a</t>
  </si>
  <si>
    <t>Air Travel: Travel Demand: Revenue Passenger Miles: Domestic: Central America: High oil and gas supply</t>
  </si>
  <si>
    <t>57-AEO2020.49.highogs-d112619a</t>
  </si>
  <si>
    <t>Air Travel: Travel Demand: Revenue Passenger Miles: Domestic: South America: High oil and gas supply</t>
  </si>
  <si>
    <t>57-AEO2020.50.highogs-d112619a</t>
  </si>
  <si>
    <t>Air Travel: Travel Demand: Revenue Passenger Miles: Domestic: Europe: High oil and gas supply</t>
  </si>
  <si>
    <t>57-AEO2020.51.highogs-d112619a</t>
  </si>
  <si>
    <t>Air Travel: Travel Demand: Revenue Passenger Miles: Domestic: Africa: High oil and gas supply</t>
  </si>
  <si>
    <t>57-AEO2020.52.highogs-d112619a</t>
  </si>
  <si>
    <t>Air Travel: Travel Demand: Revenue Passenger Miles: Domestic: Mideast: High oil and gas supply</t>
  </si>
  <si>
    <t>57-AEO2020.53.highogs-d112619a</t>
  </si>
  <si>
    <t>Air Travel: Travel Demand: Revenue Passenger Miles: Domestic: CIS: High oil and gas supply</t>
  </si>
  <si>
    <t>57-AEO2020.54.highogs-d112619a</t>
  </si>
  <si>
    <t>Air Travel: Travel Demand: Revenue Passenger Miles: Domestic: China: High oil and gas supply</t>
  </si>
  <si>
    <t>57-AEO2020.55.highogs-d112619a</t>
  </si>
  <si>
    <t>Air Travel: Travel Demand: Revenue Passenger Miles: Domestic: NE Asia: High oil and gas supply</t>
  </si>
  <si>
    <t>57-AEO2020.56.highogs-d112619a</t>
  </si>
  <si>
    <t>Air Travel: Travel Demand: Revenue Passenger Miles: Domestic: SE Asia: High oil and gas supply</t>
  </si>
  <si>
    <t>57-AEO2020.57.highogs-d112619a</t>
  </si>
  <si>
    <t>Air Travel: Travel Demand: Revenue Passenger Miles: Domestic: SW Asia: High oil and gas supply</t>
  </si>
  <si>
    <t>57-AEO2020.58.highogs-d112619a</t>
  </si>
  <si>
    <t>Air Travel: Travel Demand: Revenue Passenger Miles: Domestic: Oceania: High oil and gas supply</t>
  </si>
  <si>
    <t>57-AEO2020.59.highogs-d112619a</t>
  </si>
  <si>
    <t>57-AEO2020.60.</t>
  </si>
  <si>
    <t>Air Travel: Travel Demand: Revenue Passenger Miles: International: U.S.: High oil and gas supply</t>
  </si>
  <si>
    <t>57-AEO2020.61.highogs-d112619a</t>
  </si>
  <si>
    <t>Air Travel: Travel Demand: Revenue Passenger Miles: International: Canada: High oil and gas supply</t>
  </si>
  <si>
    <t>57-AEO2020.62.highogs-d112619a</t>
  </si>
  <si>
    <t>Air Travel: Travel Demand: Revenue Passenger Miles: International: Central America: High oil and gas supply</t>
  </si>
  <si>
    <t>57-AEO2020.63.highogs-d112619a</t>
  </si>
  <si>
    <t>Air Travel: Travel Demand: Revenue Passenger Miles: International: South America: High oil and gas supply</t>
  </si>
  <si>
    <t>57-AEO2020.64.highogs-d112619a</t>
  </si>
  <si>
    <t>Air Travel: Travel Demand: Revenue Passenger Miles: International: Europe: High oil and gas supply</t>
  </si>
  <si>
    <t>57-AEO2020.65.highogs-d112619a</t>
  </si>
  <si>
    <t>Air Travel: Travel Demand: Revenue Passenger Miles: International: Africa: High oil and gas supply</t>
  </si>
  <si>
    <t>57-AEO2020.66.highogs-d112619a</t>
  </si>
  <si>
    <t>Air Travel: Travel Demand: Revenue Passenger Miles: International: Mideast: High oil and gas supply</t>
  </si>
  <si>
    <t>57-AEO2020.67.highogs-d112619a</t>
  </si>
  <si>
    <t>Air Travel: Travel Demand: Revenue Passenger Miles: International: CIS: High oil and gas supply</t>
  </si>
  <si>
    <t>57-AEO2020.68.highogs-d112619a</t>
  </si>
  <si>
    <t>Air Travel: Travel Demand: Revenue Passenger Miles: International: China: High oil and gas supply</t>
  </si>
  <si>
    <t>57-AEO2020.69.highogs-d112619a</t>
  </si>
  <si>
    <t>Air Travel: Travel Demand: Revenue Passenger Miles: International: NE Asia: High oil and gas supply</t>
  </si>
  <si>
    <t>57-AEO2020.70.highogs-d112619a</t>
  </si>
  <si>
    <t>Air Travel: Travel Demand: Revenue Passenger Miles: International: SE Asia: High oil and gas supply</t>
  </si>
  <si>
    <t>57-AEO2020.71.highogs-d112619a</t>
  </si>
  <si>
    <t>Air Travel: Travel Demand: Revenue Passenger Miles: International: SW Asia: High oil and gas supply</t>
  </si>
  <si>
    <t>57-AEO2020.72.highogs-d112619a</t>
  </si>
  <si>
    <t>Air Travel: Travel Demand: Revenue Passenger Miles: International: Oceania: High oil and gas supply</t>
  </si>
  <si>
    <t>57-AEO2020.73.highogs-d112619a</t>
  </si>
  <si>
    <t>Freight Revenue Ton Miles (billion miles)</t>
  </si>
  <si>
    <t>57-AEO2020.75.</t>
  </si>
  <si>
    <t>Air Travel: Travel Demand: Revenue Ton Miles: Freight: US: High oil and gas supply</t>
  </si>
  <si>
    <t>57-AEO2020.76.highogs-d112619a</t>
  </si>
  <si>
    <t>Air Travel: Travel Demand: Revenue Ton Miles: Freight: Canada: High oil and gas supply</t>
  </si>
  <si>
    <t>57-AEO2020.77.highogs-d112619a</t>
  </si>
  <si>
    <t>Air Travel: Travel Demand: Revenue Ton Miles: Freight: Central America: High oil and gas supply</t>
  </si>
  <si>
    <t>57-AEO2020.78.highogs-d112619a</t>
  </si>
  <si>
    <t>Air Travel: Travel Demand: Revenue Ton Miles: Freight: South America: High oil and gas supply</t>
  </si>
  <si>
    <t>57-AEO2020.79.highogs-d112619a</t>
  </si>
  <si>
    <t>Air Travel: Travel Demand: Revenue Ton Miles: Freight: Europe: High oil and gas supply</t>
  </si>
  <si>
    <t>57-AEO2020.80.highogs-d112619a</t>
  </si>
  <si>
    <t>Air Travel: Travel Demand: Revenue Ton Miles: Freight: Africa: High oil and gas supply</t>
  </si>
  <si>
    <t>57-AEO2020.81.highogs-d112619a</t>
  </si>
  <si>
    <t>Air Travel: Travel Demand: Revenue Ton Miles: Freight: Mideast: High oil and gas supply</t>
  </si>
  <si>
    <t>57-AEO2020.82.highogs-d112619a</t>
  </si>
  <si>
    <t>Air Travel: Travel Demand: Revenue Ton Miles: Freight: CIS: High oil and gas supply</t>
  </si>
  <si>
    <t>57-AEO2020.83.highogs-d112619a</t>
  </si>
  <si>
    <t>Air Travel: Travel Demand: Revenue Ton Miles: Freight: China: High oil and gas supply</t>
  </si>
  <si>
    <t>57-AEO2020.84.highogs-d112619a</t>
  </si>
  <si>
    <t>Air Travel: Travel Demand: Revenue Ton Miles: Freight: NE Asia: High oil and gas supply</t>
  </si>
  <si>
    <t>57-AEO2020.85.highogs-d112619a</t>
  </si>
  <si>
    <t>Air Travel: Travel Demand: Revenue Ton Miles: Freight: SE Asia: High oil and gas supply</t>
  </si>
  <si>
    <t>57-AEO2020.86.highogs-d112619a</t>
  </si>
  <si>
    <t>Air Travel: Travel Demand: Revenue Ton Miles: Freight: SW Asia: High oil and gas supply</t>
  </si>
  <si>
    <t>57-AEO2020.87.highogs-d112619a</t>
  </si>
  <si>
    <t>Air Travel: Travel Demand: Revenue Ton Miles: Freight: Oceania: High oil and gas supply</t>
  </si>
  <si>
    <t>57-AEO2020.88.highogs-d112619a</t>
  </si>
  <si>
    <t>Total World</t>
  </si>
  <si>
    <t>Air Travel: Travel Demand: Revenue Ton Miles: Freight: World: High oil and gas supply</t>
  </si>
  <si>
    <t>57-AEO2020.89.highogs-d112619a</t>
  </si>
  <si>
    <t>Seat Miles Demanded (billion miles)</t>
  </si>
  <si>
    <t>57-AEO2020.91.</t>
  </si>
  <si>
    <t>Air Travel: Seat Miles Demanded: U.S.: High oil and gas supply</t>
  </si>
  <si>
    <t>57-AEO2020.92.highogs-d112619a</t>
  </si>
  <si>
    <t>Narrow Body Aircraft</t>
  </si>
  <si>
    <t>Air Travel: Seat Miles Demanded: U.S.: Narrow Body Aircraft: High oil and gas supply</t>
  </si>
  <si>
    <t>57-AEO2020.93.highogs-d112619a</t>
  </si>
  <si>
    <t>Wide Body Aircraft</t>
  </si>
  <si>
    <t>Air Travel: Seat Miles Demanded: U.S.: Wide Body Aircraft: High oil and gas supply</t>
  </si>
  <si>
    <t>57-AEO2020.94.highogs-d112619a</t>
  </si>
  <si>
    <t>Regional Jets</t>
  </si>
  <si>
    <t>Air Travel: Seat Miles Demanded: U.S.: Regional Jets: High oil and gas supply</t>
  </si>
  <si>
    <t>57-AEO2020.95.highogs-d112619a</t>
  </si>
  <si>
    <t>Air Travel: Seat Miles Demanded: Canada: High oil and gas supply</t>
  </si>
  <si>
    <t>57-AEO2020.96.highogs-d112619a</t>
  </si>
  <si>
    <t>Air Travel: Seat Miles Demanded: Central America: High oil and gas supply</t>
  </si>
  <si>
    <t>57-AEO2020.97.highogs-d112619a</t>
  </si>
  <si>
    <t>Air Travel: Seat Miles Demanded: South America: High oil and gas supply</t>
  </si>
  <si>
    <t>57-AEO2020.98.highogs-d112619a</t>
  </si>
  <si>
    <t>Air Travel: Seat Miles Demanded: Europe: High oil and gas supply</t>
  </si>
  <si>
    <t>57-AEO2020.99.highogs-d112619a</t>
  </si>
  <si>
    <t>Air Travel: Seat Miles Demanded: Africa: High oil and gas supply</t>
  </si>
  <si>
    <t>57-AEO2020.100.highogs-d112619a</t>
  </si>
  <si>
    <t>Air Travel: Seat Miles Demanded: Mideast: High oil and gas supply</t>
  </si>
  <si>
    <t>57-AEO2020.101.highogs-d112619a</t>
  </si>
  <si>
    <t>Air Travel: Seat Miles Demanded: CIS: High oil and gas supply</t>
  </si>
  <si>
    <t>57-AEO2020.102.highogs-d112619a</t>
  </si>
  <si>
    <t>Air Travel: Seat Miles Demanded: China: High oil and gas supply</t>
  </si>
  <si>
    <t>57-AEO2020.103.highogs-d112619a</t>
  </si>
  <si>
    <t>Air Travel: Seat Miles Demanded: NE Asia: High oil and gas supply</t>
  </si>
  <si>
    <t>57-AEO2020.104.highogs-d112619a</t>
  </si>
  <si>
    <t>Air Travel: Seat Miles Demanded: SE Asia: High oil and gas supply</t>
  </si>
  <si>
    <t>57-AEO2020.105.highogs-d112619a</t>
  </si>
  <si>
    <t>Air Travel: Seat Miles Demanded: SW Asia: High oil and gas supply</t>
  </si>
  <si>
    <t>57-AEO2020.106.highogs-d112619a</t>
  </si>
  <si>
    <t>Air Travel: Seat Miles Demanded: Oceania: High oil and gas supply</t>
  </si>
  <si>
    <t>57-AEO2020.107.highogs-d112619a</t>
  </si>
  <si>
    <t>Air Travel: Seat Miles Demanded: World: High oil and gas supply</t>
  </si>
  <si>
    <t>57-AEO2020.108.highogs-d112619a</t>
  </si>
  <si>
    <t>Aircraft Sales</t>
  </si>
  <si>
    <t>57-AEO2020.110.</t>
  </si>
  <si>
    <t>Air Travel: Aircraft Sales: U.S.: High oil and gas supply</t>
  </si>
  <si>
    <t>57-AEO2020.111.highogs-d112619a</t>
  </si>
  <si>
    <t>Air Travel: Aircraft Sales: U.S.: Narrow Body: High oil and gas supply</t>
  </si>
  <si>
    <t>57-AEO2020.112.highogs-d112619a</t>
  </si>
  <si>
    <t>Air Travel: Aircraft Sales: U.S.: Wide Body: High oil and gas supply</t>
  </si>
  <si>
    <t>57-AEO2020.113.highogs-d112619a</t>
  </si>
  <si>
    <t>Air Travel: Aircraft Sales: U.S.: Regional Jets: High oil and gas supply</t>
  </si>
  <si>
    <t>57-AEO2020.114.highogs-d112619a</t>
  </si>
  <si>
    <t>Air Travel: Aircraft Sales: Canada: High oil and gas supply</t>
  </si>
  <si>
    <t>57-AEO2020.115.highogs-d112619a</t>
  </si>
  <si>
    <t>Air Travel: Aircraft Sales: Canada: Narrow Body: High oil and gas supply</t>
  </si>
  <si>
    <t>57-AEO2020.116.highogs-d112619a</t>
  </si>
  <si>
    <t>Air Travel: Aircraft Sales: Canada: Wide Body: High oil and gas supply</t>
  </si>
  <si>
    <t>57-AEO2020.117.highogs-d112619a</t>
  </si>
  <si>
    <t>Air Travel: Aircraft Sales: Canada: Regional Jets: High oil and gas supply</t>
  </si>
  <si>
    <t>57-AEO2020.118.highogs-d112619a</t>
  </si>
  <si>
    <t>Air Travel: Aircraft Sales: Central America: High oil and gas supply</t>
  </si>
  <si>
    <t>57-AEO2020.119.highogs-d112619a</t>
  </si>
  <si>
    <t>Air Travel: Aircraft Sales: Central America: Narrow Body: High oil and gas supply</t>
  </si>
  <si>
    <t>57-AEO2020.120.highogs-d112619a</t>
  </si>
  <si>
    <t>Air Travel: Aircraft Sales: Central America: Wide Body: High oil and gas supply</t>
  </si>
  <si>
    <t>57-AEO2020.121.highogs-d112619a</t>
  </si>
  <si>
    <t>Air Travel: Aircraft Sales: Central America: Regional Jets: High oil and gas supply</t>
  </si>
  <si>
    <t>57-AEO2020.122.highogs-d112619a</t>
  </si>
  <si>
    <t>Air Travel: Aircraft Sales: South America: High oil and gas supply</t>
  </si>
  <si>
    <t>57-AEO2020.123.highogs-d112619a</t>
  </si>
  <si>
    <t>Air Travel: Aircraft Sales: South America: Narrow Body: High oil and gas supply</t>
  </si>
  <si>
    <t>57-AEO2020.124.highogs-d112619a</t>
  </si>
  <si>
    <t>Air Travel: Aircraft Sales: South America: Wide Body: High oil and gas supply</t>
  </si>
  <si>
    <t>57-AEO2020.125.highogs-d112619a</t>
  </si>
  <si>
    <t>Air Travel: Aircraft Sales: South America: Regional Jets: High oil and gas supply</t>
  </si>
  <si>
    <t>57-AEO2020.126.highogs-d112619a</t>
  </si>
  <si>
    <t>Air Travel: Aircraft Sales: Europe: High oil and gas supply</t>
  </si>
  <si>
    <t>57-AEO2020.127.highogs-d112619a</t>
  </si>
  <si>
    <t>Air Travel: Aircraft Sales: Europe: Narrow Body: High oil and gas supply</t>
  </si>
  <si>
    <t>57-AEO2020.128.highogs-d112619a</t>
  </si>
  <si>
    <t>Air Travel: Aircraft Sales: Europe: Wide Body: High oil and gas supply</t>
  </si>
  <si>
    <t>57-AEO2020.129.highogs-d112619a</t>
  </si>
  <si>
    <t>Air Travel: Aircraft Sales: Europe: Regional Jets: High oil and gas supply</t>
  </si>
  <si>
    <t>57-AEO2020.130.highogs-d112619a</t>
  </si>
  <si>
    <t>Air Travel: Aircraft Sales: Africa: High oil and gas supply</t>
  </si>
  <si>
    <t>57-AEO2020.131.highogs-d112619a</t>
  </si>
  <si>
    <t>Air Travel: Aircraft Sales: Africa: Narrow Body: High oil and gas supply</t>
  </si>
  <si>
    <t>57-AEO2020.132.highogs-d112619a</t>
  </si>
  <si>
    <t>Air Travel: Aircraft Sales: Africa: Wide Body: High oil and gas supply</t>
  </si>
  <si>
    <t>57-AEO2020.133.highogs-d112619a</t>
  </si>
  <si>
    <t>Air Travel: Aircraft Sales: Africa: Regional Jets: High oil and gas supply</t>
  </si>
  <si>
    <t>57-AEO2020.134.highogs-d112619a</t>
  </si>
  <si>
    <t>Air Travel: Aircraft Sales: Mideast: High oil and gas supply</t>
  </si>
  <si>
    <t>57-AEO2020.135.highogs-d112619a</t>
  </si>
  <si>
    <t>Air Travel: Aircraft Sales: Mideast: Narrow Body: High oil and gas supply</t>
  </si>
  <si>
    <t>57-AEO2020.136.highogs-d112619a</t>
  </si>
  <si>
    <t>Air Travel: Aircraft Sales: Mideast: Wide Body: High oil and gas supply</t>
  </si>
  <si>
    <t>57-AEO2020.137.highogs-d112619a</t>
  </si>
  <si>
    <t>Air Travel: Aircraft Sales: Mideast: Regional Jets: High oil and gas supply</t>
  </si>
  <si>
    <t>57-AEO2020.138.highogs-d112619a</t>
  </si>
  <si>
    <t>Air Travel: Aircraft Sales: CIS: High oil and gas supply</t>
  </si>
  <si>
    <t>57-AEO2020.139.highogs-d112619a</t>
  </si>
  <si>
    <t>Air Travel: Aircraft Sales: CIS: Narrow Body: High oil and gas supply</t>
  </si>
  <si>
    <t>57-AEO2020.140.highogs-d112619a</t>
  </si>
  <si>
    <t>Air Travel: Aircraft Sales: CIS: Wide Body: High oil and gas supply</t>
  </si>
  <si>
    <t>57-AEO2020.141.highogs-d112619a</t>
  </si>
  <si>
    <t>Air Travel: Aircraft Sales: CIS: Regional Jets: High oil and gas supply</t>
  </si>
  <si>
    <t>57-AEO2020.142.highogs-d112619a</t>
  </si>
  <si>
    <t>Air Travel: Aircraft Sales: China: High oil and gas supply</t>
  </si>
  <si>
    <t>57-AEO2020.143.highogs-d112619a</t>
  </si>
  <si>
    <t>Air Travel: Aircraft Sales: China: Narrow Body: High oil and gas supply</t>
  </si>
  <si>
    <t>57-AEO2020.144.highogs-d112619a</t>
  </si>
  <si>
    <t>Air Travel: Aircraft Sales: China: Wide Body: High oil and gas supply</t>
  </si>
  <si>
    <t>57-AEO2020.145.highogs-d112619a</t>
  </si>
  <si>
    <t>Air Travel: Aircraft Sales: China: Regional Jets: High oil and gas supply</t>
  </si>
  <si>
    <t>57-AEO2020.146.highogs-d112619a</t>
  </si>
  <si>
    <t>Air Travel: Aircraft Sales: NE Asia: High oil and gas supply</t>
  </si>
  <si>
    <t>57-AEO2020.147.highogs-d112619a</t>
  </si>
  <si>
    <t>Air Travel: Aircraft Sales: NE Asia: Narrow Body: High oil and gas supply</t>
  </si>
  <si>
    <t>57-AEO2020.148.highogs-d112619a</t>
  </si>
  <si>
    <t>Air Travel: Aircraft Sales: NE Asia: Wide Body: High oil and gas supply</t>
  </si>
  <si>
    <t>57-AEO2020.149.highogs-d112619a</t>
  </si>
  <si>
    <t>Air Travel: Aircraft Sales: NE Asia: Regional Jets: High oil and gas supply</t>
  </si>
  <si>
    <t>57-AEO2020.150.highogs-d112619a</t>
  </si>
  <si>
    <t>Air Travel: Aircraft Sales: SE Asia: High oil and gas supply</t>
  </si>
  <si>
    <t>57-AEO2020.151.highogs-d112619a</t>
  </si>
  <si>
    <t>Air Travel: Aircraft Sales: SE Asia: Narrow Body: High oil and gas supply</t>
  </si>
  <si>
    <t>57-AEO2020.152.highogs-d112619a</t>
  </si>
  <si>
    <t>Air Travel: Aircraft Sales: SE Asia: Wide Body: High oil and gas supply</t>
  </si>
  <si>
    <t>57-AEO2020.153.highogs-d112619a</t>
  </si>
  <si>
    <t>Air Travel: Aircraft Sales: SE Asia: Regional Jets: High oil and gas supply</t>
  </si>
  <si>
    <t>57-AEO2020.154.highogs-d112619a</t>
  </si>
  <si>
    <t>Air Travel: Aircraft Sales: SW Asia: High oil and gas supply</t>
  </si>
  <si>
    <t>57-AEO2020.155.highogs-d112619a</t>
  </si>
  <si>
    <t>Air Travel: Aircraft Sales: SW Asia: Narrow Body: High oil and gas supply</t>
  </si>
  <si>
    <t>57-AEO2020.156.highogs-d112619a</t>
  </si>
  <si>
    <t>Air Travel: Aircraft Sales: SW Asia: Wide Body: High oil and gas supply</t>
  </si>
  <si>
    <t>57-AEO2020.157.highogs-d112619a</t>
  </si>
  <si>
    <t>Air Travel: Aircraft Sales: SW Asia: Regional Jets: High oil and gas supply</t>
  </si>
  <si>
    <t>57-AEO2020.158.highogs-d112619a</t>
  </si>
  <si>
    <t>Air Travel: Aircraft Sales: Oceania: High oil and gas supply</t>
  </si>
  <si>
    <t>57-AEO2020.159.highogs-d112619a</t>
  </si>
  <si>
    <t>Air Travel: Aircraft Sales: Oceania: Narrow Body: High oil and gas supply</t>
  </si>
  <si>
    <t>57-AEO2020.160.highogs-d112619a</t>
  </si>
  <si>
    <t>Air Travel: Aircraft Sales: Oceania: Wide Body: High oil and gas supply</t>
  </si>
  <si>
    <t>57-AEO2020.161.highogs-d112619a</t>
  </si>
  <si>
    <t>Air Travel: Aircraft Sales: Oceania: Regional Jets: High oil and gas supply</t>
  </si>
  <si>
    <t>57-AEO2020.162.highogs-d112619a</t>
  </si>
  <si>
    <t>Air Travel: Aircraft Sales: World: High oil and gas supply</t>
  </si>
  <si>
    <t>57-AEO2020.163.highogs-d112619a</t>
  </si>
  <si>
    <t>Advanced Technology Penetration</t>
  </si>
  <si>
    <t>57-AEO2020.165.</t>
  </si>
  <si>
    <t>General Technology 1</t>
  </si>
  <si>
    <t>Air Travel: Advanced Technology Penetration: General Technology 1: High oil and gas supply</t>
  </si>
  <si>
    <t>57-AEO2020.166.highogs-d112619a</t>
  </si>
  <si>
    <t>- -</t>
  </si>
  <si>
    <t>General Technology 2</t>
  </si>
  <si>
    <t>Air Travel: Advanced Technology Penetration: General Technology 2: High oil and gas supply</t>
  </si>
  <si>
    <t>57-AEO2020.167.highogs-d112619a</t>
  </si>
  <si>
    <t>General Technology 3</t>
  </si>
  <si>
    <t>Air Travel: Advanced Technology Penetration: General Technology 3: High oil and gas supply</t>
  </si>
  <si>
    <t>57-AEO2020.168.highogs-d112619a</t>
  </si>
  <si>
    <t>General Technology 4</t>
  </si>
  <si>
    <t>Air Travel: Advanced Technology Penetration: General Technology 4: High oil and gas supply</t>
  </si>
  <si>
    <t>57-AEO2020.169.highogs-d112619a</t>
  </si>
  <si>
    <t>General Technology 5</t>
  </si>
  <si>
    <t>Air Travel: Advanced Technology Penetration: General Technology 5: High oil and gas supply</t>
  </si>
  <si>
    <t>57-AEO2020.170.highogs-d112619a</t>
  </si>
  <si>
    <t>Laminar Flow Control</t>
  </si>
  <si>
    <t>Air Travel: Advanced Technology Penetration: Laminar Flow Control: High oil and gas supply</t>
  </si>
  <si>
    <t>57-AEO2020.171.highogs-d112619a</t>
  </si>
  <si>
    <t>Advanced Aerodynamics</t>
  </si>
  <si>
    <t>Air Travel: Advanced Technology Penetration: Advanced Aerodynamics: High oil and gas supply</t>
  </si>
  <si>
    <t>57-AEO2020.172.highogs-d112619a</t>
  </si>
  <si>
    <t>Weight Reducing Materials</t>
  </si>
  <si>
    <t>Air Travel: Advanced Technology Penetration: Weight Reducing Materials: High oil and gas supply</t>
  </si>
  <si>
    <t>57-AEO2020.173.highogs-d112619a</t>
  </si>
  <si>
    <t>Electrically Active Controls</t>
  </si>
  <si>
    <t>Air Travel: Advanced Technology Penetration: Electrically Active Controls: High oil and gas supply</t>
  </si>
  <si>
    <t>57-AEO2020.174.highogs-d112619a</t>
  </si>
  <si>
    <t>Aircraft Efficiency (seat miles per gallon)</t>
  </si>
  <si>
    <t>57-AEO2020.176.</t>
  </si>
  <si>
    <t>New Aircraft</t>
  </si>
  <si>
    <t>57-AEO2020.177.</t>
  </si>
  <si>
    <t>Air Travel: New Aircraft Efficiency: Narrow Body Aircraft: High oil and gas supply</t>
  </si>
  <si>
    <t>57-AEO2020.178.highogs-d112619a</t>
  </si>
  <si>
    <t>seat mpg</t>
  </si>
  <si>
    <t>Air Travel: New Aircraft Efficiency: Wide Body Aircraft: High oil and gas supply</t>
  </si>
  <si>
    <t>57-AEO2020.179.highogs-d112619a</t>
  </si>
  <si>
    <t>Air Travel: New Aircraft Efficiency: Regional Jets: High oil and gas supply</t>
  </si>
  <si>
    <t>57-AEO2020.180.highogs-d112619a</t>
  </si>
  <si>
    <t>Average Aircraft</t>
  </si>
  <si>
    <t>Air Travel: New Aircraft Efficiency: Average Aircraft: High oil and gas supply</t>
  </si>
  <si>
    <t>57-AEO2020.181.highogs-d112619a</t>
  </si>
  <si>
    <t>Aircraft Stock</t>
  </si>
  <si>
    <t>57-AEO2020.182.</t>
  </si>
  <si>
    <t>Air Travel: Aircraft Stock Efficiency: Narrow Body Aircraft: High oil and gas supply</t>
  </si>
  <si>
    <t>57-AEO2020.183.highogs-d112619a</t>
  </si>
  <si>
    <t>Air Travel: Aircraft Stock Efficiency: Wide Body Aircraft: High oil and gas supply</t>
  </si>
  <si>
    <t>57-AEO2020.184.highogs-d112619a</t>
  </si>
  <si>
    <t>Air Travel: Aircraft Stock Efficiency: Regional Jets: High oil and gas supply</t>
  </si>
  <si>
    <t>57-AEO2020.185.highogs-d112619a</t>
  </si>
  <si>
    <t>Air Travel: Aircraft Stock Efficiency: Average Aircraft: High oil and gas supply</t>
  </si>
  <si>
    <t>57-AEO2020.186.highogs-d112619a</t>
  </si>
  <si>
    <t>Fuel Consumption (trillion Btu)</t>
  </si>
  <si>
    <t>57-AEO2020.188.</t>
  </si>
  <si>
    <t>Commercial Jet Fuel</t>
  </si>
  <si>
    <t>57-AEO2020.189.</t>
  </si>
  <si>
    <t>Air Travel: Fuel Use: Commercial: Jet Fuel: U.S.: High oil and gas supply</t>
  </si>
  <si>
    <t>57-AEO2020.190.highogs-d112619a</t>
  </si>
  <si>
    <t>trillion Btu</t>
  </si>
  <si>
    <t>Air Travel: Fuel Use: Commercial: Jet Fuel: Canada: High oil and gas supply</t>
  </si>
  <si>
    <t>57-AEO2020.191.highogs-d112619a</t>
  </si>
  <si>
    <t>Air Travel: Fuel Use: Commercial: Jet Fuel: Central America: High oil and gas supply</t>
  </si>
  <si>
    <t>57-AEO2020.192.highogs-d112619a</t>
  </si>
  <si>
    <t>Air Travel: Fuel Use: Commercial: Jet Fuel: South America: High oil and gas supply</t>
  </si>
  <si>
    <t>57-AEO2020.193.highogs-d112619a</t>
  </si>
  <si>
    <t>Air Travel: Fuel Use: Commercial: Jet Fuel: Europe: High oil and gas supply</t>
  </si>
  <si>
    <t>57-AEO2020.194.highogs-d112619a</t>
  </si>
  <si>
    <t>Air Travel: Fuel Use: Commercial: Jet Fuel: Africa: High oil and gas supply</t>
  </si>
  <si>
    <t>57-AEO2020.195.highogs-d112619a</t>
  </si>
  <si>
    <t>Air Travel: Fuel Use: Commercial: Jet Fuel: Mideast: High oil and gas supply</t>
  </si>
  <si>
    <t>57-AEO2020.196.highogs-d112619a</t>
  </si>
  <si>
    <t>Air Travel: Fuel Use: Commercial: Jet Fuel: CIS: High oil and gas supply</t>
  </si>
  <si>
    <t>57-AEO2020.197.highogs-d112619a</t>
  </si>
  <si>
    <t>Air Travel: Fuel Use: Commercial: Jet Fuel: China: High oil and gas supply</t>
  </si>
  <si>
    <t>57-AEO2020.198.highogs-d112619a</t>
  </si>
  <si>
    <t>Air Travel: Fuel Use: Commercial: Jet Fuel: NE Asia: High oil and gas supply</t>
  </si>
  <si>
    <t>57-AEO2020.199.highogs-d112619a</t>
  </si>
  <si>
    <t>Air Travel: Fuel Use: Commercial: Jet Fuel: SE Asia: High oil and gas supply</t>
  </si>
  <si>
    <t>57-AEO2020.200.highogs-d112619a</t>
  </si>
  <si>
    <t>Air Travel: Fuel Use: Commercial: Jet Fuel: SW Asia: High oil and gas supply</t>
  </si>
  <si>
    <t>57-AEO2020.201.highogs-d112619a</t>
  </si>
  <si>
    <t>Air Travel: Fuel Use: Commercial: Jet Fuel: Oceania: High oil and gas supply</t>
  </si>
  <si>
    <t>57-AEO2020.202.highogs-d112619a</t>
  </si>
  <si>
    <t>Air Travel: Fuel Use: Commercial: Jet Fuel: World: High oil and gas supply</t>
  </si>
  <si>
    <t>57-AEO2020.203.highogs-d112619a</t>
  </si>
  <si>
    <t>Commercial Aviation Gasoline</t>
  </si>
  <si>
    <t xml:space="preserve"> U.S.</t>
  </si>
  <si>
    <t>Air Travel: Fuel Use: Commercial: Aviation Gasoline: U.S.: High oil and gas supply</t>
  </si>
  <si>
    <t>57-AEO2020.204.highogs-d112619a</t>
  </si>
  <si>
    <t>Military Jet Fuel</t>
  </si>
  <si>
    <t>Air Travel: Fuel Use: Military: Jet Fuel: U.S.: High oil and gas supply</t>
  </si>
  <si>
    <t>57-AEO2020.205.highogs-d112619a</t>
  </si>
  <si>
    <t>Table 48.  Aircraft Stock</t>
  </si>
  <si>
    <t>https://www.eia.gov/outlooks/aeo/data/browser/#/?id=148-AEO2020&amp;cases=highogs&amp;sourcekey=0</t>
  </si>
  <si>
    <t>Wed May 05 2021 10:44:52 GMT-0400 (Eastern Daylight Time)</t>
  </si>
  <si>
    <t>148-AEO2020.2.</t>
  </si>
  <si>
    <t>Aircraft Stock: Total: United States: High oil and gas supply</t>
  </si>
  <si>
    <t>148-AEO2020.3.highogs-d112619a</t>
  </si>
  <si>
    <t>Aircraft Stock: Total: U.S.: Narrow Body: High oil and gas supply</t>
  </si>
  <si>
    <t>148-AEO2020.4.highogs-d112619a</t>
  </si>
  <si>
    <t>Aircraft Stock: Total: U.S.: Wide Body: High oil and gas supply</t>
  </si>
  <si>
    <t>148-AEO2020.5.highogs-d112619a</t>
  </si>
  <si>
    <t>Aircraft Stock: Total: U.S.: Regional: High oil and gas supply</t>
  </si>
  <si>
    <t>148-AEO2020.6.highogs-d112619a</t>
  </si>
  <si>
    <t>Aircraft Stock: Total: Canada: High oil and gas supply</t>
  </si>
  <si>
    <t>148-AEO2020.7.highogs-d112619a</t>
  </si>
  <si>
    <t>Aircraft Stock: Total: Canada: Narrow Body: High oil and gas supply</t>
  </si>
  <si>
    <t>148-AEO2020.8.highogs-d112619a</t>
  </si>
  <si>
    <t>Aircraft Stock: Total: Canada: Wide Body: High oil and gas supply</t>
  </si>
  <si>
    <t>148-AEO2020.9.highogs-d112619a</t>
  </si>
  <si>
    <t>Aircraft Stock: Total: Canada: Regional: High oil and gas supply</t>
  </si>
  <si>
    <t>148-AEO2020.10.highogs-d112619a</t>
  </si>
  <si>
    <t>Aircraft Stock: Total: Central America: High oil and gas supply</t>
  </si>
  <si>
    <t>148-AEO2020.11.highogs-d112619a</t>
  </si>
  <si>
    <t>Aircraft Stock: Total: Central America: Narrow Body: High oil and gas supply</t>
  </si>
  <si>
    <t>148-AEO2020.12.highogs-d112619a</t>
  </si>
  <si>
    <t>Aircraft Stock: Total: Central America: Wide Body: High oil and gas supply</t>
  </si>
  <si>
    <t>148-AEO2020.13.highogs-d112619a</t>
  </si>
  <si>
    <t>Aircraft Stock: Total: Central America: Regional: High oil and gas supply</t>
  </si>
  <si>
    <t>148-AEO2020.14.highogs-d112619a</t>
  </si>
  <si>
    <t>Aircraft Stock: Total: South America: High oil and gas supply</t>
  </si>
  <si>
    <t>148-AEO2020.15.highogs-d112619a</t>
  </si>
  <si>
    <t>Aircraft Stock: Total: South America: Narrow Body: High oil and gas supply</t>
  </si>
  <si>
    <t>148-AEO2020.16.highogs-d112619a</t>
  </si>
  <si>
    <t>Aircraft Stock: Total: South America: Wide Body: High oil and gas supply</t>
  </si>
  <si>
    <t>148-AEO2020.17.highogs-d112619a</t>
  </si>
  <si>
    <t>Aircraft Stock: Total: South America: Regional: High oil and gas supply</t>
  </si>
  <si>
    <t>148-AEO2020.18.highogs-d112619a</t>
  </si>
  <si>
    <t>Aircraft Stock: Total: Europe: High oil and gas supply</t>
  </si>
  <si>
    <t>148-AEO2020.19.highogs-d112619a</t>
  </si>
  <si>
    <t>Aircraft Stock: Total: Europe: Narrow Body: High oil and gas supply</t>
  </si>
  <si>
    <t>148-AEO2020.20.highogs-d112619a</t>
  </si>
  <si>
    <t>Aircraft Stock: Total: Europe: Wide Body: High oil and gas supply</t>
  </si>
  <si>
    <t>148-AEO2020.21.highogs-d112619a</t>
  </si>
  <si>
    <t>Aircraft Stock: Total: Europe: Regional: High oil and gas supply</t>
  </si>
  <si>
    <t>148-AEO2020.22.highogs-d112619a</t>
  </si>
  <si>
    <t>Aircraft Stock: Total: Africa: High oil and gas supply</t>
  </si>
  <si>
    <t>148-AEO2020.23.highogs-d112619a</t>
  </si>
  <si>
    <t>Aircraft Stock: Total: Africa: Narrow Body: High oil and gas supply</t>
  </si>
  <si>
    <t>148-AEO2020.24.highogs-d112619a</t>
  </si>
  <si>
    <t>Aircraft Stock: Total: Africa: Wide Body: High oil and gas supply</t>
  </si>
  <si>
    <t>148-AEO2020.25.highogs-d112619a</t>
  </si>
  <si>
    <t>Aircraft Stock: Total: Africa: Regional: High oil and gas supply</t>
  </si>
  <si>
    <t>148-AEO2020.26.highogs-d112619a</t>
  </si>
  <si>
    <t>Aircraft Stock: Total: Mideast: High oil and gas supply</t>
  </si>
  <si>
    <t>148-AEO2020.27.highogs-d112619a</t>
  </si>
  <si>
    <t>Aircraft Stock: Total: Mideast: Narrow Body: High oil and gas supply</t>
  </si>
  <si>
    <t>148-AEO2020.28.highogs-d112619a</t>
  </si>
  <si>
    <t>Aircraft Stock: Total: Mideast: Wide Body: High oil and gas supply</t>
  </si>
  <si>
    <t>148-AEO2020.29.highogs-d112619a</t>
  </si>
  <si>
    <t>Aircraft Stock: Total: Mideast: Regional: High oil and gas supply</t>
  </si>
  <si>
    <t>148-AEO2020.30.highogs-d112619a</t>
  </si>
  <si>
    <t>Aircraft Stock: Total: CIS: High oil and gas supply</t>
  </si>
  <si>
    <t>148-AEO2020.31.highogs-d112619a</t>
  </si>
  <si>
    <t>Aircraft Stock: Total: CIS: Narrow Body: High oil and gas supply</t>
  </si>
  <si>
    <t>148-AEO2020.32.highogs-d112619a</t>
  </si>
  <si>
    <t>Aircraft Stock: Total: CIS: Wide Body: High oil and gas supply</t>
  </si>
  <si>
    <t>148-AEO2020.33.highogs-d112619a</t>
  </si>
  <si>
    <t>Aircraft Stock: Total: CIS: Regional: High oil and gas supply</t>
  </si>
  <si>
    <t>148-AEO2020.34.highogs-d112619a</t>
  </si>
  <si>
    <t>Aircraft Stock: Total: China: High oil and gas supply</t>
  </si>
  <si>
    <t>148-AEO2020.35.highogs-d112619a</t>
  </si>
  <si>
    <t>Aircraft Stock: Total: China: Narrow Body: High oil and gas supply</t>
  </si>
  <si>
    <t>148-AEO2020.36.highogs-d112619a</t>
  </si>
  <si>
    <t>Aircraft Stock: Total: China: Wide Body: High oil and gas supply</t>
  </si>
  <si>
    <t>148-AEO2020.37.highogs-d112619a</t>
  </si>
  <si>
    <t>Aircraft Stock: Total: China: Regional: High oil and gas supply</t>
  </si>
  <si>
    <t>148-AEO2020.38.highogs-d112619a</t>
  </si>
  <si>
    <t>Aircraft Stock: Total: Northeast Asia: High oil and gas supply</t>
  </si>
  <si>
    <t>148-AEO2020.39.highogs-d112619a</t>
  </si>
  <si>
    <t>Aircraft Stock: Total: Northeast Asia: Narrow Body: High oil and gas supply</t>
  </si>
  <si>
    <t>148-AEO2020.40.highogs-d112619a</t>
  </si>
  <si>
    <t>Aircraft Stock: Total: Northeast Asia: Wide Body: High oil and gas supply</t>
  </si>
  <si>
    <t>148-AEO2020.41.highogs-d112619a</t>
  </si>
  <si>
    <t>Aircraft Stock: Total: Northeast Asia: Regional: High oil and gas supply</t>
  </si>
  <si>
    <t>148-AEO2020.42.highogs-d112619a</t>
  </si>
  <si>
    <t>Aircraft Stock: Total: Southeast Asia: High oil and gas supply</t>
  </si>
  <si>
    <t>148-AEO2020.43.highogs-d112619a</t>
  </si>
  <si>
    <t>Aircraft Stock: Total: Southeast Asia: Narrow Body: High oil and gas supply</t>
  </si>
  <si>
    <t>148-AEO2020.44.highogs-d112619a</t>
  </si>
  <si>
    <t>Aircraft Stock: Total: Southeast Asia: Wide Body: High oil and gas supply</t>
  </si>
  <si>
    <t>148-AEO2020.45.highogs-d112619a</t>
  </si>
  <si>
    <t>Aircraft Stock: Total: Southeast Asia: Regional: High oil and gas supply</t>
  </si>
  <si>
    <t>148-AEO2020.46.highogs-d112619a</t>
  </si>
  <si>
    <t>Aircraft Stock: Total: Southwest Asia: High oil and gas supply</t>
  </si>
  <si>
    <t>148-AEO2020.47.highogs-d112619a</t>
  </si>
  <si>
    <t>Aircraft Stock: Total: Southwest Asia: Narrow Body: High oil and gas supply</t>
  </si>
  <si>
    <t>148-AEO2020.48.highogs-d112619a</t>
  </si>
  <si>
    <t>Aircraft Stock: Total: Southwest Asia: Wide Body: High oil and gas supply</t>
  </si>
  <si>
    <t>148-AEO2020.49.highogs-d112619a</t>
  </si>
  <si>
    <t>Aircraft Stock: Total: Southwest Asia: Regional: High oil and gas supply</t>
  </si>
  <si>
    <t>148-AEO2020.50.highogs-d112619a</t>
  </si>
  <si>
    <t>Aircraft Stock: Total: Oceania: High oil and gas supply</t>
  </si>
  <si>
    <t>148-AEO2020.51.highogs-d112619a</t>
  </si>
  <si>
    <t>Aircraft Stock: Total: Oceania: Narrow Body: High oil and gas supply</t>
  </si>
  <si>
    <t>148-AEO2020.52.highogs-d112619a</t>
  </si>
  <si>
    <t>Aircraft Stock: Total: Oceania: Wide Body: High oil and gas supply</t>
  </si>
  <si>
    <t>148-AEO2020.53.highogs-d112619a</t>
  </si>
  <si>
    <t>Aircraft Stock: Total: Oceania: Regional: High oil and gas supply</t>
  </si>
  <si>
    <t>148-AEO2020.54.highogs-d112619a</t>
  </si>
  <si>
    <t>Aircraft Stock: Total: World: High oil and gas supply</t>
  </si>
  <si>
    <t>148-AEO2020.55.highogs-d112619a</t>
  </si>
  <si>
    <t>Aircraft Active Stock</t>
  </si>
  <si>
    <t>148-AEO2020.58.</t>
  </si>
  <si>
    <t>Aircraft Stock: Active: United States: High oil and gas supply</t>
  </si>
  <si>
    <t>148-AEO2020.59.highogs-d112619a</t>
  </si>
  <si>
    <t>Aircraft Stock: Active: U.S.: Narrow Body: High oil and gas supply</t>
  </si>
  <si>
    <t>148-AEO2020.60.highogs-d112619a</t>
  </si>
  <si>
    <t>Aircraft Stock: Active: U.S.: Wide Body: High oil and gas supply</t>
  </si>
  <si>
    <t>148-AEO2020.61.highogs-d112619a</t>
  </si>
  <si>
    <t>Aircraft Stock: Active: U.S.: Regional: High oil and gas supply</t>
  </si>
  <si>
    <t>148-AEO2020.62.highogs-d112619a</t>
  </si>
  <si>
    <t>Aircraft Stock: Active: Canada: High oil and gas supply</t>
  </si>
  <si>
    <t>148-AEO2020.63.highogs-d112619a</t>
  </si>
  <si>
    <t>Aircraft Stock: Active: Canada: Narrow Body: High oil and gas supply</t>
  </si>
  <si>
    <t>148-AEO2020.64.highogs-d112619a</t>
  </si>
  <si>
    <t>Aircraft Stock: Active: Canada: Wide Body: High oil and gas supply</t>
  </si>
  <si>
    <t>148-AEO2020.65.highogs-d112619a</t>
  </si>
  <si>
    <t>Aircraft Stock: Active: Canada: Regional: High oil and gas supply</t>
  </si>
  <si>
    <t>148-AEO2020.66.highogs-d112619a</t>
  </si>
  <si>
    <t>Aircraft Stock: Active: Central America: High oil and gas supply</t>
  </si>
  <si>
    <t>148-AEO2020.67.highogs-d112619a</t>
  </si>
  <si>
    <t>Aircraft Stock: Active: Central America: Narrow Body: High oil and gas supply</t>
  </si>
  <si>
    <t>148-AEO2020.68.highogs-d112619a</t>
  </si>
  <si>
    <t>Aircraft Stock: Active: Central America: Wide Body: High oil and gas supply</t>
  </si>
  <si>
    <t>148-AEO2020.69.highogs-d112619a</t>
  </si>
  <si>
    <t>Aircraft Stock: Active: Central America: Regional: High oil and gas supply</t>
  </si>
  <si>
    <t>148-AEO2020.70.highogs-d112619a</t>
  </si>
  <si>
    <t>Aircraft Stock: Active: South America: High oil and gas supply</t>
  </si>
  <si>
    <t>148-AEO2020.71.highogs-d112619a</t>
  </si>
  <si>
    <t>Aircraft Stock: Active: South America: Narrow Body: High oil and gas supply</t>
  </si>
  <si>
    <t>148-AEO2020.72.highogs-d112619a</t>
  </si>
  <si>
    <t>Aircraft Stock: Active: South America: Wide Body: High oil and gas supply</t>
  </si>
  <si>
    <t>148-AEO2020.73.highogs-d112619a</t>
  </si>
  <si>
    <t>Aircraft Stock: Active: South America: Regional: High oil and gas supply</t>
  </si>
  <si>
    <t>148-AEO2020.74.highogs-d112619a</t>
  </si>
  <si>
    <t>Aircraft Stock: Active: Europe: High oil and gas supply</t>
  </si>
  <si>
    <t>148-AEO2020.75.highogs-d112619a</t>
  </si>
  <si>
    <t>Aircraft Stock: Active: Europe: Narrow Body: High oil and gas supply</t>
  </si>
  <si>
    <t>148-AEO2020.76.highogs-d112619a</t>
  </si>
  <si>
    <t>Aircraft Stock: Active: Europe: Wide Body: High oil and gas supply</t>
  </si>
  <si>
    <t>148-AEO2020.77.highogs-d112619a</t>
  </si>
  <si>
    <t>Aircraft Stock: Active: Europe: Regional: High oil and gas supply</t>
  </si>
  <si>
    <t>148-AEO2020.78.highogs-d112619a</t>
  </si>
  <si>
    <t>Aircraft Stock: Active: Africa: High oil and gas supply</t>
  </si>
  <si>
    <t>148-AEO2020.79.highogs-d112619a</t>
  </si>
  <si>
    <t>Aircraft Stock: Active: Africa: Narrow Body: High oil and gas supply</t>
  </si>
  <si>
    <t>148-AEO2020.80.highogs-d112619a</t>
  </si>
  <si>
    <t>Aircraft Stock: Active: Africa: Wide Body: High oil and gas supply</t>
  </si>
  <si>
    <t>148-AEO2020.81.highogs-d112619a</t>
  </si>
  <si>
    <t>Aircraft Stock: Active: Africa: Regional: High oil and gas supply</t>
  </si>
  <si>
    <t>148-AEO2020.82.highogs-d112619a</t>
  </si>
  <si>
    <t>Aircraft Stock: Active: Mideast: High oil and gas supply</t>
  </si>
  <si>
    <t>148-AEO2020.83.highogs-d112619a</t>
  </si>
  <si>
    <t>Aircraft Stock: Active: Mideast: Narrow Body: High oil and gas supply</t>
  </si>
  <si>
    <t>148-AEO2020.84.highogs-d112619a</t>
  </si>
  <si>
    <t>Aircraft Stock: Active: Mideast: Wide Body: High oil and gas supply</t>
  </si>
  <si>
    <t>148-AEO2020.85.highogs-d112619a</t>
  </si>
  <si>
    <t>Aircraft Stock: Active: Mideast: Regional: High oil and gas supply</t>
  </si>
  <si>
    <t>148-AEO2020.86.highogs-d112619a</t>
  </si>
  <si>
    <t>Aircraft Stock: Active: CIS: High oil and gas supply</t>
  </si>
  <si>
    <t>148-AEO2020.87.highogs-d112619a</t>
  </si>
  <si>
    <t>Aircraft Stock: Active: CIS: Narrow Body: High oil and gas supply</t>
  </si>
  <si>
    <t>148-AEO2020.88.highogs-d112619a</t>
  </si>
  <si>
    <t>Aircraft Stock: Active: CIS: Wide Body: High oil and gas supply</t>
  </si>
  <si>
    <t>148-AEO2020.89.highogs-d112619a</t>
  </si>
  <si>
    <t>Aircraft Stock: Active: CIS: Regional: High oil and gas supply</t>
  </si>
  <si>
    <t>148-AEO2020.90.highogs-d112619a</t>
  </si>
  <si>
    <t>Aircraft Stock: Active: China: High oil and gas supply</t>
  </si>
  <si>
    <t>148-AEO2020.91.highogs-d112619a</t>
  </si>
  <si>
    <t>Aircraft Stock: Active: China: Narrow Body: High oil and gas supply</t>
  </si>
  <si>
    <t>148-AEO2020.92.highogs-d112619a</t>
  </si>
  <si>
    <t>Aircraft Stock: Active: China: Wide Body: High oil and gas supply</t>
  </si>
  <si>
    <t>148-AEO2020.93.highogs-d112619a</t>
  </si>
  <si>
    <t>Aircraft Stock: Active: China: Regional: High oil and gas supply</t>
  </si>
  <si>
    <t>148-AEO2020.94.highogs-d112619a</t>
  </si>
  <si>
    <t>Aircraft Stock: Active: Northeast Asia: High oil and gas supply</t>
  </si>
  <si>
    <t>148-AEO2020.95.highogs-d112619a</t>
  </si>
  <si>
    <t>Aircraft Stock: Active: Northeast Asia: Narrow Body: High oil and gas supply</t>
  </si>
  <si>
    <t>148-AEO2020.96.highogs-d112619a</t>
  </si>
  <si>
    <t>Aircraft Stock: Active: Northeast Asia: Wide Body: High oil and gas supply</t>
  </si>
  <si>
    <t>148-AEO2020.97.highogs-d112619a</t>
  </si>
  <si>
    <t>Aircraft Stock: Active: Northeast Asia: Regional: High oil and gas supply</t>
  </si>
  <si>
    <t>148-AEO2020.98.highogs-d112619a</t>
  </si>
  <si>
    <t>Aircraft Stock: Active: Southeast Asia: High oil and gas supply</t>
  </si>
  <si>
    <t>148-AEO2020.99.highogs-d112619a</t>
  </si>
  <si>
    <t>Aircraft Stock: Active: Southeast Asia: Narrow Body: High oil and gas supply</t>
  </si>
  <si>
    <t>148-AEO2020.100.highogs-d112619a</t>
  </si>
  <si>
    <t>Aircraft Stock: Active: Southeast Asia: Wide Body: High oil and gas supply</t>
  </si>
  <si>
    <t>148-AEO2020.101.highogs-d112619a</t>
  </si>
  <si>
    <t>Aircraft Stock: Active: Southeast Asia: Regional: High oil and gas supply</t>
  </si>
  <si>
    <t>148-AEO2020.102.highogs-d112619a</t>
  </si>
  <si>
    <t>Aircraft Stock: Active: Southwest Asia: High oil and gas supply</t>
  </si>
  <si>
    <t>148-AEO2020.103.highogs-d112619a</t>
  </si>
  <si>
    <t>Aircraft Stock: Active: Southwest Asia: Narrow Body: High oil and gas supply</t>
  </si>
  <si>
    <t>148-AEO2020.104.highogs-d112619a</t>
  </si>
  <si>
    <t>Aircraft Stock: Active: Southwest Asia: Wide Body: High oil and gas supply</t>
  </si>
  <si>
    <t>148-AEO2020.105.highogs-d112619a</t>
  </si>
  <si>
    <t>Aircraft Stock: Active: Southwest Asia: Regional: High oil and gas supply</t>
  </si>
  <si>
    <t>148-AEO2020.106.highogs-d112619a</t>
  </si>
  <si>
    <t>Aircraft Stock: Active: Oceania: High oil and gas supply</t>
  </si>
  <si>
    <t>148-AEO2020.107.highogs-d112619a</t>
  </si>
  <si>
    <t>Aircraft Stock: Active: Oceania: Narrow Body: High oil and gas supply</t>
  </si>
  <si>
    <t>148-AEO2020.108.highogs-d112619a</t>
  </si>
  <si>
    <t>Aircraft Stock: Active: Oceania: Wide Body: High oil and gas supply</t>
  </si>
  <si>
    <t>148-AEO2020.109.highogs-d112619a</t>
  </si>
  <si>
    <t>Aircraft Stock: Active: Oceania: Regional: High oil and gas supply</t>
  </si>
  <si>
    <t>148-AEO2020.110.highogs-d112619a</t>
  </si>
  <si>
    <t>Aircraft Stock: Active: World: High oil and gas supply</t>
  </si>
  <si>
    <t>148-AEO2020.111.highogs-d112619a</t>
  </si>
  <si>
    <t>Aircraft Parked Stock</t>
  </si>
  <si>
    <t>148-AEO2020.114.</t>
  </si>
  <si>
    <t>Aircraft Stock: Parked: United States: High oil and gas supply</t>
  </si>
  <si>
    <t>148-AEO2020.115.highogs-d112619a</t>
  </si>
  <si>
    <t>Aircraft Stock: Parked: U.S.: Narrow Body: High oil and gas supply</t>
  </si>
  <si>
    <t>148-AEO2020.116.highogs-d112619a</t>
  </si>
  <si>
    <t>Aircraft Stock: Parked: U.S.: Wide Body: High oil and gas supply</t>
  </si>
  <si>
    <t>148-AEO2020.117.highogs-d112619a</t>
  </si>
  <si>
    <t>Aircraft Stock: Parked: U.S.: Regional: High oil and gas supply</t>
  </si>
  <si>
    <t>148-AEO2020.118.highogs-d112619a</t>
  </si>
  <si>
    <t>Aircraft Stock: Parked: Canada: High oil and gas supply</t>
  </si>
  <si>
    <t>148-AEO2020.119.highogs-d112619a</t>
  </si>
  <si>
    <t>Aircraft Stock: Parked: Canada: Narrow Body: High oil and gas supply</t>
  </si>
  <si>
    <t>148-AEO2020.120.highogs-d112619a</t>
  </si>
  <si>
    <t>Aircraft Stock: Parked: Canada: Wide Body: High oil and gas supply</t>
  </si>
  <si>
    <t>148-AEO2020.121.highogs-d112619a</t>
  </si>
  <si>
    <t>Aircraft Stock: Parked: Canada: Regional: High oil and gas supply</t>
  </si>
  <si>
    <t>148-AEO2020.122.highogs-d112619a</t>
  </si>
  <si>
    <t>Aircraft Stock: Parked: Central America: High oil and gas supply</t>
  </si>
  <si>
    <t>148-AEO2020.123.highogs-d112619a</t>
  </si>
  <si>
    <t>Aircraft Stock: Parked: Central America: Narrow Body: High oil and gas supply</t>
  </si>
  <si>
    <t>148-AEO2020.124.highogs-d112619a</t>
  </si>
  <si>
    <t>Aircraft Stock: Parked: Central America: Wide Body: High oil and gas supply</t>
  </si>
  <si>
    <t>148-AEO2020.125.highogs-d112619a</t>
  </si>
  <si>
    <t>Aircraft Stock: Parked: Central America: Regional: High oil and gas supply</t>
  </si>
  <si>
    <t>148-AEO2020.126.highogs-d112619a</t>
  </si>
  <si>
    <t>Aircraft Stock: Parked: South America: High oil and gas supply</t>
  </si>
  <si>
    <t>148-AEO2020.127.highogs-d112619a</t>
  </si>
  <si>
    <t>Aircraft Stock: Parked: South America: Narrow Body: High oil and gas supply</t>
  </si>
  <si>
    <t>148-AEO2020.128.highogs-d112619a</t>
  </si>
  <si>
    <t>Aircraft Stock: Parked: South America: Wide Body: High oil and gas supply</t>
  </si>
  <si>
    <t>148-AEO2020.129.highogs-d112619a</t>
  </si>
  <si>
    <t>Aircraft Stock: Parked: South America: Regional: High oil and gas supply</t>
  </si>
  <si>
    <t>148-AEO2020.130.highogs-d112619a</t>
  </si>
  <si>
    <t>Aircraft Stock: Parked: Europe: High oil and gas supply</t>
  </si>
  <si>
    <t>148-AEO2020.131.highogs-d112619a</t>
  </si>
  <si>
    <t>Aircraft Stock: Parked: Europe: Narrow Body: High oil and gas supply</t>
  </si>
  <si>
    <t>148-AEO2020.132.highogs-d112619a</t>
  </si>
  <si>
    <t>Aircraft Stock: Parked: Europe: Wide Body: High oil and gas supply</t>
  </si>
  <si>
    <t>148-AEO2020.133.highogs-d112619a</t>
  </si>
  <si>
    <t>Aircraft Stock: Parked: Europe: Regional: High oil and gas supply</t>
  </si>
  <si>
    <t>148-AEO2020.134.highogs-d112619a</t>
  </si>
  <si>
    <t>Aircraft Stock: Parked: Africa: High oil and gas supply</t>
  </si>
  <si>
    <t>148-AEO2020.135.highogs-d112619a</t>
  </si>
  <si>
    <t>Aircraft Stock: Parked: Africa: Narrow Body: High oil and gas supply</t>
  </si>
  <si>
    <t>148-AEO2020.136.highogs-d112619a</t>
  </si>
  <si>
    <t>Aircraft Stock: Parked: Africa: Wide Body: High oil and gas supply</t>
  </si>
  <si>
    <t>148-AEO2020.137.highogs-d112619a</t>
  </si>
  <si>
    <t>Aircraft Stock: Parked: Africa: Regional: High oil and gas supply</t>
  </si>
  <si>
    <t>148-AEO2020.138.highogs-d112619a</t>
  </si>
  <si>
    <t>Aircraft Stock: Parked: Mideast: High oil and gas supply</t>
  </si>
  <si>
    <t>148-AEO2020.139.highogs-d112619a</t>
  </si>
  <si>
    <t>Aircraft Stock: Parked: Mideast: Narrow Body: High oil and gas supply</t>
  </si>
  <si>
    <t>148-AEO2020.140.highogs-d112619a</t>
  </si>
  <si>
    <t>Aircraft Stock: Parked: Mideast: Wide Body: High oil and gas supply</t>
  </si>
  <si>
    <t>148-AEO2020.141.highogs-d112619a</t>
  </si>
  <si>
    <t>Aircraft Stock: Parked: Mideast: Regional: High oil and gas supply</t>
  </si>
  <si>
    <t>148-AEO2020.142.highogs-d112619a</t>
  </si>
  <si>
    <t>Aircraft Stock: Parked: CIS: High oil and gas supply</t>
  </si>
  <si>
    <t>148-AEO2020.143.highogs-d112619a</t>
  </si>
  <si>
    <t>Aircraft Stock: Parked: CIS: Narrow Body: High oil and gas supply</t>
  </si>
  <si>
    <t>148-AEO2020.144.highogs-d112619a</t>
  </si>
  <si>
    <t>Aircraft Stock: Parked: CIS: Wide Body: High oil and gas supply</t>
  </si>
  <si>
    <t>148-AEO2020.145.highogs-d112619a</t>
  </si>
  <si>
    <t>Aircraft Stock: Parked: CIS: Regional: High oil and gas supply</t>
  </si>
  <si>
    <t>148-AEO2020.146.highogs-d112619a</t>
  </si>
  <si>
    <t>Aircraft Stock: Parked: China: High oil and gas supply</t>
  </si>
  <si>
    <t>148-AEO2020.147.highogs-d112619a</t>
  </si>
  <si>
    <t>Aircraft Stock: Parked: China: Narrow Body: High oil and gas supply</t>
  </si>
  <si>
    <t>148-AEO2020.148.highogs-d112619a</t>
  </si>
  <si>
    <t>Aircraft Stock: Parked: China: Wide Body: High oil and gas supply</t>
  </si>
  <si>
    <t>148-AEO2020.149.highogs-d112619a</t>
  </si>
  <si>
    <t>Aircraft Stock: Parked: China: Regional: High oil and gas supply</t>
  </si>
  <si>
    <t>148-AEO2020.150.highogs-d112619a</t>
  </si>
  <si>
    <t>Aircraft Stock: Parked: Northeast Asia: High oil and gas supply</t>
  </si>
  <si>
    <t>148-AEO2020.151.highogs-d112619a</t>
  </si>
  <si>
    <t>Aircraft Stock: Parked: Northeast Asia: Narrow Body: High oil and gas supply</t>
  </si>
  <si>
    <t>148-AEO2020.152.highogs-d112619a</t>
  </si>
  <si>
    <t>Aircraft Stock: Parked: Northeast Asia: Wide Body: High oil and gas supply</t>
  </si>
  <si>
    <t>148-AEO2020.153.highogs-d112619a</t>
  </si>
  <si>
    <t>Aircraft Stock: Parked: Northeast Asia: Regional: High oil and gas supply</t>
  </si>
  <si>
    <t>148-AEO2020.154.highogs-d112619a</t>
  </si>
  <si>
    <t>Aircraft Stock: Parked: Southeast Asia: High oil and gas supply</t>
  </si>
  <si>
    <t>148-AEO2020.155.highogs-d112619a</t>
  </si>
  <si>
    <t>Aircraft Stock: Parked: Southeast Asia: Narrow Body: High oil and gas supply</t>
  </si>
  <si>
    <t>148-AEO2020.156.highogs-d112619a</t>
  </si>
  <si>
    <t>Aircraft Stock: Parked: Southeast Asia: Wide Body: High oil and gas supply</t>
  </si>
  <si>
    <t>148-AEO2020.157.highogs-d112619a</t>
  </si>
  <si>
    <t>Aircraft Stock: Parked: Southeast Asia: Regional: High oil and gas supply</t>
  </si>
  <si>
    <t>148-AEO2020.158.highogs-d112619a</t>
  </si>
  <si>
    <t>Aircraft Stock: Parked: Southwest Asia: High oil and gas supply</t>
  </si>
  <si>
    <t>148-AEO2020.159.highogs-d112619a</t>
  </si>
  <si>
    <t>Aircraft Stock: Parked: Southwest Asia: Narrow Body: High oil and gas supply</t>
  </si>
  <si>
    <t>148-AEO2020.160.highogs-d112619a</t>
  </si>
  <si>
    <t>Aircraft Stock: Parked: Southwest Asia: Wide Body: High oil and gas supply</t>
  </si>
  <si>
    <t>148-AEO2020.161.highogs-d112619a</t>
  </si>
  <si>
    <t>Aircraft Stock: Parked: Southwest Asia: Regional: High oil and gas supply</t>
  </si>
  <si>
    <t>148-AEO2020.162.highogs-d112619a</t>
  </si>
  <si>
    <t>Aircraft Stock: Parked: Oceania: High oil and gas supply</t>
  </si>
  <si>
    <t>148-AEO2020.163.highogs-d112619a</t>
  </si>
  <si>
    <t>Aircraft Stock: Parked: Oceania: Narrow Body: High oil and gas supply</t>
  </si>
  <si>
    <t>148-AEO2020.164.highogs-d112619a</t>
  </si>
  <si>
    <t>Aircraft Stock: Parked: Oceania: Wide Body: High oil and gas supply</t>
  </si>
  <si>
    <t>148-AEO2020.165.highogs-d112619a</t>
  </si>
  <si>
    <t>Aircraft Stock: Parked: Oceania: Regional: High oil and gas supply</t>
  </si>
  <si>
    <t>148-AEO2020.166.highogs-d112619a</t>
  </si>
  <si>
    <t>Aircraft Stock: Parked: World: High oil and gas supply</t>
  </si>
  <si>
    <t>148-AEO2020.167.highogs-d112619a</t>
  </si>
  <si>
    <t>Aircraft Cargo Stock</t>
  </si>
  <si>
    <t>148-AEO2020.170.</t>
  </si>
  <si>
    <t>Aircraft Stock: Cargo: United States: High oil and gas supply</t>
  </si>
  <si>
    <t>148-AEO2020.171.highogs-d112619a</t>
  </si>
  <si>
    <t>Aircraft Stock: Cargo: Canada: High oil and gas supply</t>
  </si>
  <si>
    <t>148-AEO2020.172.highogs-d112619a</t>
  </si>
  <si>
    <t>Aircraft Stock: Cargo: Central America: High oil and gas supply</t>
  </si>
  <si>
    <t>148-AEO2020.173.highogs-d112619a</t>
  </si>
  <si>
    <t>Aircraft Stock: Cargo: South America: High oil and gas supply</t>
  </si>
  <si>
    <t>148-AEO2020.174.highogs-d112619a</t>
  </si>
  <si>
    <t>Aircraft Stock: Cargo: Europe: High oil and gas supply</t>
  </si>
  <si>
    <t>148-AEO2020.175.highogs-d112619a</t>
  </si>
  <si>
    <t>Aircraft Stock: Cargo: Africa: High oil and gas supply</t>
  </si>
  <si>
    <t>148-AEO2020.176.highogs-d112619a</t>
  </si>
  <si>
    <t>Aircraft Stock: Cargo: Mideast: High oil and gas supply</t>
  </si>
  <si>
    <t>148-AEO2020.177.highogs-d112619a</t>
  </si>
  <si>
    <t>Aircraft Stock: Cargo: CIS: High oil and gas supply</t>
  </si>
  <si>
    <t>148-AEO2020.178.highogs-d112619a</t>
  </si>
  <si>
    <t>Aircraft Stock: Cargo: China: High oil and gas supply</t>
  </si>
  <si>
    <t>148-AEO2020.179.highogs-d112619a</t>
  </si>
  <si>
    <t>Aircraft Stock: Cargo: Northeast Asia: High oil and gas supply</t>
  </si>
  <si>
    <t>148-AEO2020.180.highogs-d112619a</t>
  </si>
  <si>
    <t>Aircraft Stock: Cargo: Southeast Asia: High oil and gas supply</t>
  </si>
  <si>
    <t>148-AEO2020.181.highogs-d112619a</t>
  </si>
  <si>
    <t>Aircraft Stock: Cargo: Southwest Asia: High oil and gas supply</t>
  </si>
  <si>
    <t>148-AEO2020.182.highogs-d112619a</t>
  </si>
  <si>
    <t>Aircraft Stock: Cargo: Oceania: High oil and gas supply</t>
  </si>
  <si>
    <t>148-AEO2020.183.highogs-d112619a</t>
  </si>
  <si>
    <t>Aircraft Stock: Cargo: World: High oil and gas supply</t>
  </si>
  <si>
    <t>148-AEO2020.184.highogs-d112619a</t>
  </si>
  <si>
    <t>AVLo Average Vehicle Loading[LDVs,passenger] : MostRecentRun</t>
  </si>
  <si>
    <t>AVLo Average Vehicle Loading[LDVs,freight] : MostRecentRun</t>
  </si>
  <si>
    <t>AVLo Average Vehicle Loading[HDVs,passenger] : MostRecentRun</t>
  </si>
  <si>
    <t>AVLo Average Vehicle Loading[HDVs,freight] : MostRecentRun</t>
  </si>
  <si>
    <t>AVLo Average Vehicle Loading[aircraft,passenger] : MostRecentRun</t>
  </si>
  <si>
    <t>AVLo Average Vehicle Loading[aircraft,freight] : MostRecentRun</t>
  </si>
  <si>
    <t>AVLo Average Vehicle Loading[rail,passenger] : MostRecentRun</t>
  </si>
  <si>
    <t>AVLo Average Vehicle Loading[rail,freight] : MostRecentRun</t>
  </si>
  <si>
    <t>AVLo Average Vehicle Loading[ships,passenger] : MostRecentRun</t>
  </si>
  <si>
    <t>AVLo Average Vehicle Loading[ships,freight] : MostRecentRun</t>
  </si>
  <si>
    <t>AVLo Average Vehicle Loading[motorbikes,passenger] : MostRecentRun</t>
  </si>
  <si>
    <t>AVLo Average Vehicle Loading[motorbikes,freight] : MostRecentRun</t>
  </si>
  <si>
    <t>BUS REGISTRATIONS - 2019</t>
  </si>
  <si>
    <t>November 2020</t>
  </si>
  <si>
    <t>TABLE MV-10</t>
  </si>
  <si>
    <t>PRIVATE AND COMMERCIAL (1)</t>
  </si>
  <si>
    <t>PUBLICLY OWNED</t>
  </si>
  <si>
    <t>TOTAL BUSES</t>
  </si>
  <si>
    <t>NOTES:</t>
  </si>
  <si>
    <t>SCHOOL</t>
  </si>
  <si>
    <t/>
  </si>
  <si>
    <t>STATE, COUNTY,</t>
  </si>
  <si>
    <t>TOTAL</t>
  </si>
  <si>
    <t>Reported data on buses are typically of poor quality, expect high % variances.</t>
  </si>
  <si>
    <t>STATE</t>
  </si>
  <si>
    <t>COMMERCIAL</t>
  </si>
  <si>
    <t>AND OTHER</t>
  </si>
  <si>
    <t>FEDERAL  (2)</t>
  </si>
  <si>
    <t>AND MUNICIPAL</t>
  </si>
  <si>
    <t>GRAND</t>
  </si>
  <si>
    <t>It is feasible for a state to have zero publicly-owned buses as many have outsourced this function.</t>
  </si>
  <si>
    <t>BUSES</t>
  </si>
  <si>
    <t>(SCHOOL) (1)</t>
  </si>
  <si>
    <t>AND FEDERAL</t>
  </si>
  <si>
    <t>Alabama</t>
  </si>
  <si>
    <t>State did not report gvt owned school buses, not certain whether accurate</t>
  </si>
  <si>
    <t>Alaska</t>
  </si>
  <si>
    <t>State reported double the number of buses in 2016</t>
  </si>
  <si>
    <t>Arizona</t>
  </si>
  <si>
    <t>AZ has reported 1,600 buses for the past two years, pevious discussions wih AZ safety Office revealed 7200 school buses, used reported data from private/commercial and 7200 for school</t>
  </si>
  <si>
    <t>Arkansas</t>
  </si>
  <si>
    <t>California</t>
  </si>
  <si>
    <t>Colorado</t>
  </si>
  <si>
    <t xml:space="preserve">Connecticut (3) </t>
  </si>
  <si>
    <t>Delaware</t>
  </si>
  <si>
    <t>District of Columbia</t>
  </si>
  <si>
    <t>Florida</t>
  </si>
  <si>
    <t>Georgia</t>
  </si>
  <si>
    <t>Poor q data, state reported 5K fewer gvt buses</t>
  </si>
  <si>
    <t>Hawaii</t>
  </si>
  <si>
    <t>Idaho</t>
  </si>
  <si>
    <t>Illinois (3)</t>
  </si>
  <si>
    <t>Indiana</t>
  </si>
  <si>
    <t>Poor q bus data, used pvt data from 561, state reported only1127 gct school buses, used  2015 data</t>
  </si>
  <si>
    <t>Iowa</t>
  </si>
  <si>
    <t>Kansas (4)</t>
  </si>
  <si>
    <t>Poor q data, only 51 gvt school buses, 451 data used for pvt, 2015 for gvt</t>
  </si>
  <si>
    <t>Kentucky</t>
  </si>
  <si>
    <t xml:space="preserve">Louisiana </t>
  </si>
  <si>
    <t>Poor q data, state provided old form, used last year's data</t>
  </si>
  <si>
    <t>Maine (3)</t>
  </si>
  <si>
    <t>State did not report gvt data, reported 1328 pvt buses, used 2015 for school</t>
  </si>
  <si>
    <t>Maryland</t>
  </si>
  <si>
    <t>Questionable q data, used as reported</t>
  </si>
  <si>
    <t>Massachusetts (3)</t>
  </si>
  <si>
    <t>State did not provide data</t>
  </si>
  <si>
    <t>Michigan (3) (4)</t>
  </si>
  <si>
    <t>State used last year;s form, did not provide bus data, 2015 data used</t>
  </si>
  <si>
    <t>Minnesota (3)</t>
  </si>
  <si>
    <t>Poor q data, used pvt data provided, 2015 for gvt</t>
  </si>
  <si>
    <t>Mississippi</t>
  </si>
  <si>
    <t>Missouri (3)</t>
  </si>
  <si>
    <t>Poor q data, state has consistently reported 21K pvt buses, state reported data was not used in 2015, used state data, was used for 2016, did not add gvt data</t>
  </si>
  <si>
    <t>Montana</t>
  </si>
  <si>
    <t>Nebraska</t>
  </si>
  <si>
    <t>Poor q data, state reported only 3900 buses in 2015, 13.4K in 2016, used reported data</t>
  </si>
  <si>
    <t>Nevada (3)</t>
  </si>
  <si>
    <t>Poor q data, no gvt data, used 2015 data</t>
  </si>
  <si>
    <t>New Hampshire</t>
  </si>
  <si>
    <t>Old form used, State reported only 566 buses, 2015 data used</t>
  </si>
  <si>
    <t>New Jersey</t>
  </si>
  <si>
    <t>New Mexico</t>
  </si>
  <si>
    <t>New York</t>
  </si>
  <si>
    <t>Poor q data, 46K repoted in 2015,  gvt buses in 2015 were reported as pvt buses in 2016, used data as reporetd</t>
  </si>
  <si>
    <t>North Carolina</t>
  </si>
  <si>
    <t>North Dakota</t>
  </si>
  <si>
    <t>Ohio</t>
  </si>
  <si>
    <t>Oklahoma (3)</t>
  </si>
  <si>
    <t>Poor q data, no gvt, 2015 gvt data used</t>
  </si>
  <si>
    <t>Oregon</t>
  </si>
  <si>
    <t>Pennsylvania</t>
  </si>
  <si>
    <t>Rhode Island</t>
  </si>
  <si>
    <t>South Carolina</t>
  </si>
  <si>
    <t>South Dakota</t>
  </si>
  <si>
    <t>High variance, data as reported</t>
  </si>
  <si>
    <t>Tennessee</t>
  </si>
  <si>
    <t>Texas</t>
  </si>
  <si>
    <t>Utah</t>
  </si>
  <si>
    <t>Vermont</t>
  </si>
  <si>
    <t>Virginia</t>
  </si>
  <si>
    <t>Washington</t>
  </si>
  <si>
    <t>West Virginia (3)</t>
  </si>
  <si>
    <t>Poor q data, no gvt buses reported, 2015 data used</t>
  </si>
  <si>
    <t>Wisconsin (3)</t>
  </si>
  <si>
    <t>Wyoming</t>
  </si>
  <si>
    <t>Poor q data, state reported only 129 gvt buses in 2015 but 1538  in 2016. also doubled no of pvt buses</t>
  </si>
  <si>
    <t>Total</t>
  </si>
  <si>
    <t>(1) Estimated by FHWA using State reported data and other data sources.</t>
  </si>
  <si>
    <t>(2) Data provided by General Services Administration (GSA). 2016 Federal fleet data previously provided by GSA was used for Highway Statistics purposes, 2016-2018.</t>
  </si>
  <si>
    <t>(3) State did not report government bus registration data. Estimated by FHWA using other data sources.</t>
  </si>
  <si>
    <t xml:space="preserve">(4) State did not report private bus registration data. Estimated by FHWA using other data sources. </t>
  </si>
  <si>
    <r>
      <t>Table 1-11:</t>
    </r>
    <r>
      <rPr>
        <b/>
        <sz val="14"/>
        <rFont val="Arial"/>
        <family val="2"/>
      </rPr>
      <t xml:space="preserve"> </t>
    </r>
    <r>
      <rPr>
        <b/>
        <sz val="12"/>
        <rFont val="Arial"/>
        <family val="2"/>
      </rPr>
      <t>Number of U.S. Aircraft, Vehicles, Vessels, and Other Conveyances</t>
    </r>
  </si>
  <si>
    <t>Air</t>
  </si>
  <si>
    <r>
      <t>Air carrier</t>
    </r>
    <r>
      <rPr>
        <vertAlign val="superscript"/>
        <sz val="11"/>
        <rFont val="Arial Narrow"/>
        <family val="2"/>
      </rPr>
      <t>a</t>
    </r>
  </si>
  <si>
    <r>
      <t>General aviation</t>
    </r>
    <r>
      <rPr>
        <vertAlign val="superscript"/>
        <sz val="11"/>
        <rFont val="Arial Narrow"/>
        <family val="2"/>
      </rPr>
      <t xml:space="preserve">b </t>
    </r>
    <r>
      <rPr>
        <sz val="11"/>
        <rFont val="Arial Narrow"/>
        <family val="2"/>
      </rPr>
      <t>(active fleet)</t>
    </r>
  </si>
  <si>
    <t>Highway, total (registered vehicles)</t>
  </si>
  <si>
    <r>
      <t>Light duty vehicle, short wheel base</t>
    </r>
    <r>
      <rPr>
        <vertAlign val="superscript"/>
        <sz val="11"/>
        <rFont val="Arial Narrow"/>
        <family val="2"/>
      </rPr>
      <t>c,d</t>
    </r>
  </si>
  <si>
    <r>
      <t>Motorcycle</t>
    </r>
    <r>
      <rPr>
        <vertAlign val="superscript"/>
        <sz val="11"/>
        <rFont val="Arial Narrow"/>
        <family val="2"/>
      </rPr>
      <t>d</t>
    </r>
  </si>
  <si>
    <t>U</t>
  </si>
  <si>
    <r>
      <t>Light duty vehicle, long wheel base</t>
    </r>
    <r>
      <rPr>
        <vertAlign val="superscript"/>
        <sz val="11"/>
        <rFont val="Arial Narrow"/>
        <family val="2"/>
      </rPr>
      <t>c</t>
    </r>
  </si>
  <si>
    <r>
      <t>Truck, single-unit 2-axle 6-tire or more</t>
    </r>
    <r>
      <rPr>
        <vertAlign val="superscript"/>
        <sz val="11"/>
        <rFont val="Arial Narrow"/>
        <family val="2"/>
      </rPr>
      <t>e,f</t>
    </r>
  </si>
  <si>
    <r>
      <t>Truck, combination</t>
    </r>
    <r>
      <rPr>
        <vertAlign val="superscript"/>
        <sz val="11"/>
        <rFont val="Arial Narrow"/>
        <family val="2"/>
      </rPr>
      <t>e,f</t>
    </r>
  </si>
  <si>
    <t>Bus</t>
  </si>
  <si>
    <r>
      <t>Transit</t>
    </r>
    <r>
      <rPr>
        <b/>
        <vertAlign val="superscript"/>
        <sz val="11"/>
        <rFont val="Arial Narrow"/>
        <family val="2"/>
      </rPr>
      <t>g</t>
    </r>
  </si>
  <si>
    <r>
      <t>Motor bus</t>
    </r>
    <r>
      <rPr>
        <vertAlign val="superscript"/>
        <sz val="11"/>
        <rFont val="Arial Narrow"/>
        <family val="2"/>
      </rPr>
      <t>h</t>
    </r>
  </si>
  <si>
    <r>
      <t>Light rail cars</t>
    </r>
    <r>
      <rPr>
        <vertAlign val="superscript"/>
        <sz val="11"/>
        <rFont val="Arial Narrow"/>
        <family val="2"/>
      </rPr>
      <t>i</t>
    </r>
  </si>
  <si>
    <t>Heavy rail cars</t>
  </si>
  <si>
    <t>Trolley bus</t>
  </si>
  <si>
    <t>Commuter rail cars and locomotives</t>
  </si>
  <si>
    <t>Demand responsive</t>
  </si>
  <si>
    <r>
      <t>Other</t>
    </r>
    <r>
      <rPr>
        <vertAlign val="superscript"/>
        <sz val="11"/>
        <rFont val="Arial Narrow"/>
        <family val="2"/>
      </rPr>
      <t>j</t>
    </r>
  </si>
  <si>
    <t>Class I, freight cars</t>
  </si>
  <si>
    <t>Class I, locomotive</t>
  </si>
  <si>
    <t>Nonclass I freight cars</t>
  </si>
  <si>
    <t>Car companies and shippers freight cars</t>
  </si>
  <si>
    <t>Amtrak, passenger train car</t>
  </si>
  <si>
    <t>Amtrak, locomotive</t>
  </si>
  <si>
    <t xml:space="preserve">Water </t>
  </si>
  <si>
    <r>
      <t>Nonself-propelled vessels</t>
    </r>
    <r>
      <rPr>
        <vertAlign val="superscript"/>
        <sz val="11"/>
        <rFont val="Arial Narrow"/>
        <family val="2"/>
      </rPr>
      <t>k,l</t>
    </r>
  </si>
  <si>
    <r>
      <t>Self-propelled vessels</t>
    </r>
    <r>
      <rPr>
        <vertAlign val="superscript"/>
        <sz val="11"/>
        <rFont val="Arial Narrow"/>
        <family val="2"/>
      </rPr>
      <t>m,o</t>
    </r>
  </si>
  <si>
    <r>
      <t>Oceangoing self-propelled vessels (1,000 gross tons and over)</t>
    </r>
    <r>
      <rPr>
        <vertAlign val="superscript"/>
        <sz val="11"/>
        <rFont val="Arial Narrow"/>
        <family val="2"/>
      </rPr>
      <t>n,p</t>
    </r>
  </si>
  <si>
    <r>
      <t>Recreational boats</t>
    </r>
    <r>
      <rPr>
        <vertAlign val="superscript"/>
        <sz val="11"/>
        <rFont val="Arial Narrow"/>
        <family val="2"/>
      </rPr>
      <t>o</t>
    </r>
  </si>
  <si>
    <r>
      <t>KEY:</t>
    </r>
    <r>
      <rPr>
        <sz val="9"/>
        <rFont val="Arial"/>
        <family val="2"/>
      </rPr>
      <t xml:space="preserve"> R = revised; U = data are not available. </t>
    </r>
  </si>
  <si>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</si>
  <si>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</si>
  <si>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rPr>
        <vertAlign val="superscript"/>
        <sz val="9"/>
        <rFont val="Arial"/>
        <family val="2"/>
      </rPr>
      <t xml:space="preserve">c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Data for 1960-2006 are not comparable to data for 2007 and later. This edition of table 1-11 is not comparable to those before the 2019 edition.</t>
    </r>
  </si>
  <si>
    <r>
      <t xml:space="preserve">d </t>
    </r>
    <r>
      <rPr>
        <sz val="9"/>
        <rFont val="Arial"/>
        <family val="2"/>
      </rPr>
      <t xml:space="preserve">1960-1993 </t>
    </r>
    <r>
      <rPr>
        <i/>
        <sz val="9"/>
        <rFont val="Arial"/>
        <family val="2"/>
      </rPr>
      <t>Motocycle</t>
    </r>
    <r>
      <rPr>
        <sz val="9"/>
        <rFont val="Arial"/>
        <family val="2"/>
      </rPr>
      <t xml:space="preserve"> data is included in</t>
    </r>
    <r>
      <rPr>
        <i/>
        <sz val="9"/>
        <rFont val="Arial"/>
        <family val="2"/>
      </rPr>
      <t xml:space="preserve"> Light duty vehicle, short wheel base</t>
    </r>
    <r>
      <rPr>
        <sz val="9"/>
        <rFont val="Arial"/>
        <family val="2"/>
      </rPr>
      <t>.</t>
    </r>
  </si>
  <si>
    <r>
      <t xml:space="preserve">e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Light duty vehicle, long wheel base</t>
    </r>
    <r>
      <rPr>
        <sz val="9"/>
        <rFont val="Arial"/>
        <family val="2"/>
      </rPr>
      <t>.</t>
    </r>
  </si>
  <si>
    <r>
      <t>f</t>
    </r>
    <r>
      <rPr>
        <sz val="9"/>
        <rFont val="Arial"/>
        <family val="2"/>
      </rPr>
      <t xml:space="preserve"> 1965: Light duty vehicle, long wheel base data included in all</t>
    </r>
    <r>
      <rPr>
        <i/>
        <sz val="9"/>
        <rFont val="Arial"/>
        <family val="2"/>
      </rPr>
      <t xml:space="preserve"> Trucks</t>
    </r>
    <r>
      <rPr>
        <sz val="9"/>
        <rFont val="Arial"/>
        <family val="2"/>
      </rPr>
      <t>.</t>
    </r>
  </si>
  <si>
    <r>
      <t xml:space="preserve">g </t>
    </r>
    <r>
      <rPr>
        <sz val="9"/>
        <rFont val="Arial"/>
        <family val="2"/>
      </rPr>
      <t>Prior to 1984, excludes most rural and smaller systems funded via Sections 18 and 16(b)(2), Urban Mass Transportation Act of 1964, as amended. Also prior to 1984, includes total vehicles owned and leased. Incudes vehicles available at maximum service.</t>
    </r>
  </si>
  <si>
    <r>
      <t xml:space="preserve">h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</si>
  <si>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i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</si>
  <si>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vertAlign val="superscript"/>
        <sz val="9"/>
        <rFont val="Arial"/>
        <family val="2"/>
      </rPr>
      <t>j</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publico, and vanpool.</t>
    </r>
  </si>
  <si>
    <r>
      <t>k</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</si>
  <si>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l </t>
    </r>
    <r>
      <rPr>
        <sz val="9"/>
        <rFont val="Arial"/>
        <family val="2"/>
      </rPr>
      <t>Data for Jan. 1, 1991-June 30, 1991 included in 1990 figure.</t>
    </r>
  </si>
  <si>
    <r>
      <t xml:space="preserve">m </t>
    </r>
    <r>
      <rPr>
        <i/>
        <sz val="9"/>
        <rFont val="Arial"/>
        <family val="2"/>
      </rPr>
      <t>Self-propelled vessels</t>
    </r>
    <r>
      <rPr>
        <sz val="9"/>
        <rFont val="Arial"/>
        <family val="2"/>
      </rPr>
      <t xml:space="preserve"> include dry-cargo and/or passenger, offshore supply vessels, railroad-car ferries, tankers, and towboats.</t>
    </r>
  </si>
  <si>
    <r>
      <t xml:space="preserve">n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</si>
  <si>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o </t>
    </r>
    <r>
      <rPr>
        <i/>
        <sz val="9"/>
        <rFont val="Arial"/>
        <family val="2"/>
      </rPr>
      <t>Recreational vessels</t>
    </r>
    <r>
      <rPr>
        <sz val="9"/>
        <rFont val="Arial"/>
        <family val="2"/>
      </rPr>
      <t xml:space="preserve"> that are required to be numbered in accordance with Chapter 123 of Title 46 U.S.C.</t>
    </r>
  </si>
  <si>
    <r>
      <t xml:space="preserve">p </t>
    </r>
    <r>
      <rPr>
        <i/>
        <sz val="9"/>
        <rFont val="Arial"/>
        <family val="2"/>
      </rPr>
      <t xml:space="preserve">Fleet </t>
    </r>
    <r>
      <rPr>
        <sz val="9"/>
        <rFont val="Arial"/>
        <family val="2"/>
      </rPr>
      <t>is as of January of each year.</t>
    </r>
  </si>
  <si>
    <r>
      <t xml:space="preserve">NOTES </t>
    </r>
    <r>
      <rPr>
        <sz val="9"/>
        <rFont val="Arial"/>
        <family val="2"/>
      </rPr>
      <t xml:space="preserve"> </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</si>
  <si>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</si>
  <si>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</si>
  <si>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t xml:space="preserve">For more detail on oceangoing vessels, see table 1-23. </t>
  </si>
  <si>
    <r>
      <rPr>
        <i/>
        <sz val="9"/>
        <rFont val="Arial"/>
        <family val="2"/>
      </rPr>
      <t xml:space="preserve">Transit </t>
    </r>
    <r>
      <rPr>
        <sz val="9"/>
        <rFont val="Arial"/>
        <family val="2"/>
      </rPr>
      <t>data for 1996 and later years are obtained from the National Transit Database and cannot be compared with data for earlier years.</t>
    </r>
  </si>
  <si>
    <r>
      <t xml:space="preserve">Association of American Railroad changed the equipment reporting style from Railroad Facts 2015 edition, </t>
    </r>
    <r>
      <rPr>
        <i/>
        <sz val="9"/>
        <rFont val="Arial"/>
        <family val="2"/>
      </rPr>
      <t>Nonclass I freight cars</t>
    </r>
    <r>
      <rPr>
        <sz val="9"/>
        <rFont val="Arial"/>
        <family val="2"/>
      </rPr>
      <t xml:space="preserve"> and </t>
    </r>
    <r>
      <rPr>
        <i/>
        <sz val="9"/>
        <rFont val="Arial"/>
        <family val="2"/>
      </rPr>
      <t xml:space="preserve">Car companies and shippers freight cars </t>
    </r>
    <r>
      <rPr>
        <sz val="9"/>
        <rFont val="Arial"/>
        <family val="2"/>
      </rPr>
      <t>data will no longer be provided by AAR.</t>
    </r>
  </si>
  <si>
    <t>SOURCES</t>
  </si>
  <si>
    <t>Air:</t>
  </si>
  <si>
    <t>Air carrier:</t>
  </si>
  <si>
    <r>
      <t>1960-65: U.S. Department of Transportation, Federal Aviation Administration,</t>
    </r>
    <r>
      <rPr>
        <i/>
        <sz val="9"/>
        <rFont val="Arial"/>
        <family val="2"/>
      </rPr>
      <t xml:space="preserve"> FAA Statistical Handbook of Aviation, </t>
    </r>
    <r>
      <rPr>
        <sz val="9"/>
        <rFont val="Arial"/>
        <family val="2"/>
      </rPr>
      <t>(Washington, DC: 1970), table 5.3.</t>
    </r>
  </si>
  <si>
    <r>
      <t xml:space="preserve">1970-75: U.S. Department of Transportation, Federal Aviation Administration, </t>
    </r>
    <r>
      <rPr>
        <i/>
        <sz val="9"/>
        <rFont val="Arial"/>
        <family val="2"/>
      </rPr>
      <t xml:space="preserve">FAA Statistical Handbook of Aviation, 1979 edition </t>
    </r>
    <r>
      <rPr>
        <sz val="9"/>
        <rFont val="Arial"/>
        <family val="2"/>
      </rPr>
      <t>(Washington, DC: 1979), table 5.1.</t>
    </r>
  </si>
  <si>
    <r>
      <t xml:space="preserve">1980-85: U.S. Department of Transportation, Federal Aviation Administration, </t>
    </r>
    <r>
      <rPr>
        <i/>
        <sz val="9"/>
        <rFont val="Arial"/>
        <family val="2"/>
      </rPr>
      <t xml:space="preserve">FAA Statistical Handbook of Aviation, Calendar Year 1986 </t>
    </r>
    <r>
      <rPr>
        <sz val="9"/>
        <rFont val="Arial"/>
        <family val="2"/>
      </rPr>
      <t>(Washington, DC: 1986), table 5.1.</t>
    </r>
  </si>
  <si>
    <r>
      <t xml:space="preserve">1990-94: U.S. Department of Transportation, Federal Aviation Administration, </t>
    </r>
    <r>
      <rPr>
        <i/>
        <sz val="9"/>
        <rFont val="Arial"/>
        <family val="2"/>
      </rPr>
      <t>FAA Statistical Handbook of Aviation, Calendar Year 1997</t>
    </r>
    <r>
      <rPr>
        <sz val="9"/>
        <rFont val="Arial"/>
        <family val="2"/>
      </rPr>
      <t xml:space="preserve"> (Washington, DC: unpublished), table 5.1, personal communication, Mar. 19, 1999.</t>
    </r>
  </si>
  <si>
    <r>
      <t xml:space="preserve">1995-2019: U.S. Department of Transportation, Federal Aviation Administration, </t>
    </r>
    <r>
      <rPr>
        <i/>
        <sz val="9"/>
        <rFont val="Arial"/>
        <family val="2"/>
      </rPr>
      <t>FAA Aerospace Forecasts</t>
    </r>
    <r>
      <rPr>
        <sz val="9"/>
        <rFont val="Arial"/>
        <family val="2"/>
      </rPr>
      <t>, tables  21, 22, and 27, available at https://www.faa.gov/data_research/aviation/aerospace_forecasts/ as of Jan. 6, 2021.</t>
    </r>
  </si>
  <si>
    <t>General aviation:</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</si>
  <si>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</si>
  <si>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r>
      <t>1970-75: U.S. Department of Transportation, Federal Aviation Administration,</t>
    </r>
    <r>
      <rPr>
        <i/>
        <sz val="9"/>
        <rFont val="Arial"/>
        <family val="2"/>
      </rPr>
      <t xml:space="preserve"> FAA Statistical Handbook of Aviation, Calendar Year 1976</t>
    </r>
    <r>
      <rPr>
        <sz val="9"/>
        <rFont val="Arial"/>
        <family val="2"/>
      </rPr>
      <t xml:space="preserve"> (Washington, DC: 1976), table 8-6.</t>
    </r>
  </si>
  <si>
    <r>
      <t xml:space="preserve">1980: U.S. Department of Transportation, Federal Aviation Administration, </t>
    </r>
    <r>
      <rPr>
        <i/>
        <sz val="9"/>
        <rFont val="Arial"/>
        <family val="2"/>
      </rPr>
      <t>General Aviation Activity Survey, Calendar Year 1980</t>
    </r>
    <r>
      <rPr>
        <sz val="9"/>
        <rFont val="Arial"/>
        <family val="2"/>
      </rPr>
      <t xml:space="preserve"> (Washington, DC: 1981), table 1-3.</t>
    </r>
  </si>
  <si>
    <r>
      <t xml:space="preserve">1985: U.S. Department of Transportation, Federal Aviation Administration, </t>
    </r>
    <r>
      <rPr>
        <i/>
        <sz val="9"/>
        <rFont val="Arial"/>
        <family val="2"/>
      </rPr>
      <t xml:space="preserve">General Aviation Activity Survey, Calendar Year 1985 </t>
    </r>
    <r>
      <rPr>
        <sz val="9"/>
        <rFont val="Arial"/>
        <family val="2"/>
      </rPr>
      <t>(Washington, DC: 1987), table 2-9.</t>
    </r>
  </si>
  <si>
    <r>
      <t xml:space="preserve">1990-2019: U.S. Department of Transportation, Federal Aviation Administration, </t>
    </r>
    <r>
      <rPr>
        <i/>
        <sz val="9"/>
        <rFont val="Arial"/>
        <family val="2"/>
      </rPr>
      <t xml:space="preserve">General Aviation and Air Taxi Activity Survey </t>
    </r>
    <r>
      <rPr>
        <sz val="9"/>
        <rFont val="Arial"/>
        <family val="2"/>
      </rPr>
      <t>(Annual Issues), table 1.1, available at http://www.faa.gov/data_research/aviation_data_statistics/general_aviation/ as of Jan. 6, 2021.</t>
    </r>
  </si>
  <si>
    <t>Highway:</t>
  </si>
  <si>
    <r>
      <t xml:space="preserve">1960-93: U.S. Department of Transportation, Federal Highway Administration, </t>
    </r>
    <r>
      <rPr>
        <i/>
        <sz val="9"/>
        <rFont val="Arial"/>
        <family val="2"/>
      </rPr>
      <t>Highway Statistics Summary to 1995,</t>
    </r>
    <r>
      <rPr>
        <sz val="9"/>
        <rFont val="Arial"/>
        <family val="2"/>
      </rPr>
      <t xml:space="preserve"> FHWA-PL-97-009 (Washington, DC: July 1997), table VM-201A, available at http://www.fhwa.dot.gov/policyinformation/statistics.cfm as of Mar. 18, 2020.</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</si>
  <si>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6, 2021.</t>
    </r>
  </si>
  <si>
    <t>Transit:</t>
  </si>
  <si>
    <r>
      <t>1960-1995: American Public Transit Association,</t>
    </r>
    <r>
      <rPr>
        <i/>
        <sz val="9"/>
        <rFont val="Arial"/>
        <family val="2"/>
      </rPr>
      <t xml:space="preserve"> Public Transportation Fact Book, Appendix A: Historical Tables </t>
    </r>
    <r>
      <rPr>
        <sz val="9"/>
        <rFont val="Arial"/>
        <family val="2"/>
      </rPr>
      <t>(Washington, DC), table 17.</t>
    </r>
  </si>
  <si>
    <r>
      <t xml:space="preserve">1996-2001: U.S. Department of Transportation, Federal Transit Administration, </t>
    </r>
    <r>
      <rPr>
        <i/>
        <sz val="9"/>
        <rFont val="Arial"/>
        <family val="2"/>
      </rPr>
      <t xml:space="preserve">National Transit Database, </t>
    </r>
    <r>
      <rPr>
        <sz val="9"/>
        <rFont val="Arial"/>
        <family val="2"/>
      </rPr>
      <t>table 19 (Washington, DC: Annual Issues).</t>
    </r>
  </si>
  <si>
    <r>
      <t xml:space="preserve">2002-19: U.S. Department of Transportation, Federal Transit Administration, </t>
    </r>
    <r>
      <rPr>
        <i/>
        <sz val="9"/>
        <rFont val="Arial"/>
        <family val="2"/>
      </rPr>
      <t xml:space="preserve">National Transit Database, </t>
    </r>
    <r>
      <rPr>
        <sz val="9"/>
        <rFont val="Arial"/>
        <family val="2"/>
      </rPr>
      <t>Annual Database Agency Mode Service (Washington, DC: Annual Issues), available at https://www.transit.dot.gov/ntd/ntd-data as of Jan. 6, 2021.</t>
    </r>
  </si>
  <si>
    <t>Rail (all categories, except Amtrak):</t>
  </si>
  <si>
    <r>
      <t xml:space="preserve">Association of American Railroads, </t>
    </r>
    <r>
      <rPr>
        <i/>
        <sz val="9"/>
        <rFont val="Arial"/>
        <family val="2"/>
      </rPr>
      <t xml:space="preserve">Railroad Facts </t>
    </r>
    <r>
      <rPr>
        <sz val="9"/>
        <rFont val="Arial"/>
        <family val="2"/>
      </rPr>
      <t>(Washington, DC: Annual Issues), p. 9 and 65, and similar pages in earlier editions.</t>
    </r>
  </si>
  <si>
    <t>Amtrak:</t>
  </si>
  <si>
    <t>1975-80: Amtrak, State and Local Affairs Department, personal communication.</t>
  </si>
  <si>
    <r>
      <t xml:space="preserve">1985-2000: Amtrak, </t>
    </r>
    <r>
      <rPr>
        <i/>
        <sz val="9"/>
        <rFont val="Arial"/>
        <family val="2"/>
      </rPr>
      <t xml:space="preserve">Amtrak Annual Report, </t>
    </r>
    <r>
      <rPr>
        <sz val="9"/>
        <rFont val="Arial"/>
        <family val="2"/>
      </rPr>
      <t>Statistical Appendix (Washington, DC: Annual Issues),</t>
    </r>
    <r>
      <rPr>
        <b/>
        <sz val="9"/>
        <rFont val="Arial"/>
        <family val="2"/>
      </rPr>
      <t xml:space="preserve"> </t>
    </r>
    <r>
      <rPr>
        <sz val="9"/>
        <rFont val="Arial"/>
        <family val="2"/>
      </rPr>
      <t>p. 47.</t>
    </r>
  </si>
  <si>
    <r>
      <t xml:space="preserve">2001-19: Association of American Railroads, </t>
    </r>
    <r>
      <rPr>
        <i/>
        <sz val="9"/>
        <rFont val="Arial"/>
        <family val="2"/>
      </rPr>
      <t xml:space="preserve">Railroad Facts </t>
    </r>
    <r>
      <rPr>
        <sz val="9"/>
        <rFont val="Arial"/>
        <family val="2"/>
      </rPr>
      <t>(Washington, DC: Annual Issues), p. 73 and similar pages in earlier editions.</t>
    </r>
  </si>
  <si>
    <t>Water transportation:</t>
  </si>
  <si>
    <t>Nonself-propelled vessels and self-propelled vessels:</t>
  </si>
  <si>
    <r>
      <t>1960-96: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 1, available at https://www.iwr.usace.army.mil/about/technical-centers/wcsc-waterborne-commerce-statistics-center/ as of Nov. 14, 2016.</t>
    </r>
  </si>
  <si>
    <r>
      <t xml:space="preserve">1995-2019: U.S. Army, Corps of Engineers, </t>
    </r>
    <r>
      <rPr>
        <i/>
        <sz val="9"/>
        <rFont val="Arial"/>
        <family val="2"/>
      </rPr>
      <t>Waterborne Transportation Lines of The United States, Volume 1, National Summaries</t>
    </r>
    <r>
      <rPr>
        <sz val="9"/>
        <rFont val="Arial"/>
        <family val="2"/>
      </rPr>
      <t xml:space="preserve"> (New Orleans, LA : Annual Issues), table 2, available at https://www.iwr.usace.army.mil/about/technical-centers/wcsc-waterborne-commerce-statistics-center/ as of Jan. 6, 2021.</t>
    </r>
  </si>
  <si>
    <t>Oceangoing self-propelled vessels:</t>
  </si>
  <si>
    <r>
      <t xml:space="preserve">1960-99: U.S. Department of Transportation, Maritime Administration, </t>
    </r>
    <r>
      <rPr>
        <i/>
        <sz val="9"/>
        <rFont val="Arial"/>
        <family val="2"/>
      </rPr>
      <t xml:space="preserve">Merchant Fleets of the World </t>
    </r>
    <r>
      <rPr>
        <sz val="9"/>
        <rFont val="Arial"/>
        <family val="2"/>
      </rPr>
      <t>(Washington, DC: Annual issues), and unpublished revisions.</t>
    </r>
  </si>
  <si>
    <r>
      <t xml:space="preserve">2000-19: U.S. Department of Transportation, Maritime Administration, Vessel Fleet lists, </t>
    </r>
    <r>
      <rPr>
        <i/>
        <sz val="9"/>
        <rFont val="Arial"/>
        <family val="2"/>
      </rPr>
      <t>2000-2019 U.S.-Flag Privately-Owned Fleet Summary</t>
    </r>
    <r>
      <rPr>
        <sz val="9"/>
        <rFont val="Arial"/>
        <family val="2"/>
      </rPr>
      <t>, available at https://www.maritime.dot.gov/data-reports/data-statistics/data-statistics as of Jan. 6, 2021.</t>
    </r>
  </si>
  <si>
    <t>Recreational boats:</t>
  </si>
  <si>
    <r>
      <t xml:space="preserve">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http://uscgboating.org/statistics/accident_statistics.php as of  Jan. 6, 2021.</t>
    </r>
  </si>
  <si>
    <t xml:space="preserve">Table 1-40:  U.S. Passenger-Miles (Millions) </t>
  </si>
  <si>
    <t>U.S. air carrier, certificated, domestic, all services</t>
  </si>
  <si>
    <t>General aviation</t>
  </si>
  <si>
    <t>N</t>
  </si>
  <si>
    <t>Highway, total</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</si>
  <si>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</si>
  <si>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</si>
  <si>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</si>
  <si>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</si>
  <si>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t>Truck, combination</t>
  </si>
  <si>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</si>
  <si>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</si>
  <si>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</si>
  <si>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</si>
  <si>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</si>
  <si>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t>Heavy rail</t>
  </si>
  <si>
    <r>
      <t>Trolley bus</t>
    </r>
    <r>
      <rPr>
        <vertAlign val="superscript"/>
        <sz val="11"/>
        <rFont val="Arial Narrow"/>
        <family val="2"/>
      </rPr>
      <t>c</t>
    </r>
  </si>
  <si>
    <t>Commuter rail</t>
  </si>
  <si>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</si>
  <si>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</si>
  <si>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</si>
  <si>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</si>
  <si>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</si>
  <si>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</si>
  <si>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</si>
  <si>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</si>
  <si>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</si>
  <si>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</si>
  <si>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</si>
  <si>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</si>
  <si>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</si>
  <si>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</si>
  <si>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</si>
  <si>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</si>
  <si>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</si>
  <si>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</si>
  <si>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</si>
  <si>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</si>
  <si>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</si>
  <si>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</si>
  <si>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</si>
  <si>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</si>
  <si>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</si>
  <si>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</si>
  <si>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</si>
  <si>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This edition of table 1-40 is not comparable to previous versions of this table.</t>
  </si>
  <si>
    <t>All data except General aviation:</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</si>
  <si>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</si>
  <si>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</si>
  <si>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</si>
  <si>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</si>
  <si>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</si>
  <si>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</si>
  <si>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</si>
  <si>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</si>
  <si>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t>All other data:</t>
  </si>
  <si>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</si>
  <si>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</si>
  <si>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t>Ferryboat:</t>
  </si>
  <si>
    <t>1992: American Public Transit Association, personal communication, July 19, 2000.</t>
  </si>
  <si>
    <t>1993-95: American Public Transit Association, personal communication, Aug. 13, 2001.</t>
  </si>
  <si>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</si>
  <si>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</si>
  <si>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</si>
  <si>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</si>
  <si>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</si>
  <si>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</si>
  <si>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</si>
  <si>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</si>
  <si>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</si>
  <si>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</si>
  <si>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</si>
  <si>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</si>
  <si>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(Data from AVLo)</t>
  </si>
  <si>
    <t>Freight Ships</t>
  </si>
  <si>
    <t>number of self-propelled freight ships</t>
  </si>
  <si>
    <t>number of towboats</t>
  </si>
  <si>
    <t>so the towboats are properly represented.</t>
  </si>
  <si>
    <t>Average tonnage self-propelled freight ships</t>
  </si>
  <si>
    <t>Average tonnage towboats + barges</t>
  </si>
  <si>
    <t>Average capacity factor</t>
  </si>
  <si>
    <t>&lt;assumed</t>
  </si>
  <si>
    <t>Average vehicle loading</t>
  </si>
  <si>
    <t>Average Vehicle Distance</t>
  </si>
  <si>
    <t>Total freight ton-miles carried</t>
  </si>
  <si>
    <t>Table 1-50:  U.S. Ton-Miles of Freight (BTS Special Tabulation) (Millions)</t>
  </si>
  <si>
    <t xml:space="preserve">TOTAL U.S. ton-miles of freight </t>
  </si>
  <si>
    <r>
      <t>Air</t>
    </r>
    <r>
      <rPr>
        <b/>
        <vertAlign val="superscript"/>
        <sz val="11"/>
        <rFont val="Arial Narrow"/>
        <family val="2"/>
      </rPr>
      <t>a</t>
    </r>
  </si>
  <si>
    <t>Truck</t>
  </si>
  <si>
    <r>
      <t>Railroad</t>
    </r>
    <r>
      <rPr>
        <b/>
        <vertAlign val="superscript"/>
        <sz val="11"/>
        <rFont val="Arial Narrow"/>
        <family val="2"/>
      </rPr>
      <t>b</t>
    </r>
  </si>
  <si>
    <t>Domestic water transportation</t>
  </si>
  <si>
    <t>Coastwise</t>
  </si>
  <si>
    <t>Lakewise</t>
  </si>
  <si>
    <t>Internal</t>
  </si>
  <si>
    <t>Intraport</t>
  </si>
  <si>
    <t>Pipeline</t>
  </si>
  <si>
    <r>
      <t xml:space="preserve">KEY: </t>
    </r>
    <r>
      <rPr>
        <sz val="9"/>
        <rFont val="Arial"/>
        <family val="2"/>
      </rPr>
      <t>R = revised.</t>
    </r>
  </si>
  <si>
    <r>
      <t>a</t>
    </r>
    <r>
      <rPr>
        <sz val="9"/>
        <rFont val="Arial"/>
        <family val="2"/>
      </rPr>
      <t xml:space="preserve"> Incudes Freight, Express, and Mail. </t>
    </r>
  </si>
  <si>
    <r>
      <t>b</t>
    </r>
    <r>
      <rPr>
        <sz val="9"/>
        <rFont val="Arial"/>
        <family val="2"/>
      </rPr>
      <t xml:space="preserve"> Estimates from 1980 to 1989 come from the Association of American Railroads using ton mile values from the Surface Transportation Board’s Waybill Sample. The Waybill Sample represents all major U.S. railroads, including all Class I railroads and several short-line railroads.</t>
    </r>
  </si>
  <si>
    <t>NOTE</t>
  </si>
  <si>
    <r>
      <t xml:space="preserve">Based on the Freight Analysis Framework (FAF) BTS developed a more comprehensive and reliable estimates of ton-miles for the </t>
    </r>
    <r>
      <rPr>
        <i/>
        <sz val="9"/>
        <rFont val="Arial"/>
        <family val="2"/>
      </rPr>
      <t>Air,</t>
    </r>
    <r>
      <rPr>
        <sz val="9"/>
        <rFont val="Arial"/>
        <family val="2"/>
      </rPr>
      <t xml:space="preserve"> </t>
    </r>
    <r>
      <rPr>
        <i/>
        <sz val="9"/>
        <rFont val="Arial"/>
        <family val="2"/>
      </rPr>
      <t>Truck,</t>
    </r>
    <r>
      <rPr>
        <sz val="9"/>
        <rFont val="Arial"/>
        <family val="2"/>
      </rPr>
      <t xml:space="preserve"> </t>
    </r>
    <r>
      <rPr>
        <i/>
        <sz val="9"/>
        <rFont val="Arial"/>
        <family val="2"/>
      </rPr>
      <t>Rail,</t>
    </r>
    <r>
      <rPr>
        <sz val="9"/>
        <rFont val="Arial"/>
        <family val="2"/>
      </rPr>
      <t xml:space="preserve"> </t>
    </r>
    <r>
      <rPr>
        <i/>
        <sz val="9"/>
        <rFont val="Arial"/>
        <family val="2"/>
      </rPr>
      <t>Water,</t>
    </r>
    <r>
      <rPr>
        <sz val="9"/>
        <rFont val="Arial"/>
        <family val="2"/>
      </rPr>
      <t xml:space="preserve"> and </t>
    </r>
    <r>
      <rPr>
        <i/>
        <sz val="9"/>
        <rFont val="Arial"/>
        <family val="2"/>
      </rPr>
      <t>Pipeline</t>
    </r>
    <r>
      <rPr>
        <sz val="9"/>
        <rFont val="Arial"/>
        <family val="2"/>
      </rPr>
      <t xml:space="preserve"> modes than are presented in table 1-49. These improved estimates are not comparable to data in table 1-49.</t>
    </r>
  </si>
  <si>
    <t>Total:</t>
  </si>
  <si>
    <t xml:space="preserve">1980-2011: U.S. Department of Transportation, Bureau of Transportation Statistics, special tabulation.            
</t>
  </si>
  <si>
    <r>
      <t xml:space="preserve">1997, 2002, 2007, 2012-18: Ibid., Federal Highway Administration, </t>
    </r>
    <r>
      <rPr>
        <i/>
        <sz val="9"/>
        <rFont val="Arial"/>
        <family val="2"/>
      </rPr>
      <t>Freight Analysis Framework</t>
    </r>
    <r>
      <rPr>
        <sz val="9"/>
        <rFont val="Arial"/>
        <family val="2"/>
      </rPr>
      <t>, available at http://faf.ornl.gov/fafweb/Extraction1.aspx, as of Jul. 21, 2020.</t>
    </r>
  </si>
  <si>
    <r>
      <t xml:space="preserve">U.S. Department of Transportation, Bureau of Transportation Statistics, Office of Airline Information, TranStats Database, </t>
    </r>
    <r>
      <rPr>
        <i/>
        <sz val="9"/>
        <rFont val="Arial"/>
        <family val="2"/>
      </rPr>
      <t>T1: U.S. Air Carrier Traffic and Capacity Summary by Service Class</t>
    </r>
    <r>
      <rPr>
        <sz val="9"/>
        <rFont val="Arial"/>
        <family val="2"/>
      </rPr>
      <t>, available at https://www.transtats.bts.gov/Fields.asp as of Jul. 20, 2020.</t>
    </r>
  </si>
  <si>
    <t>Truck:</t>
  </si>
  <si>
    <t>Difference between total of all modes, and sum of other modes.</t>
  </si>
  <si>
    <t>Railroad:</t>
  </si>
  <si>
    <t>1980-89: Association of American Railroads</t>
  </si>
  <si>
    <r>
      <t xml:space="preserve">1990-2018: Ibid., </t>
    </r>
    <r>
      <rPr>
        <i/>
        <sz val="9"/>
        <rFont val="Arial"/>
        <family val="2"/>
      </rPr>
      <t>Railroad Facts</t>
    </r>
    <r>
      <rPr>
        <sz val="9"/>
        <rFont val="Arial"/>
        <family val="2"/>
      </rPr>
      <t xml:space="preserve"> (Washington, DC:  Annual Issues), p. 30 and similar pages in previous editions.</t>
    </r>
  </si>
  <si>
    <t>Water:</t>
  </si>
  <si>
    <r>
      <t xml:space="preserve">1980-2016: U.S. Army Corps of Engineers, </t>
    </r>
    <r>
      <rPr>
        <i/>
        <sz val="9"/>
        <rFont val="Arial"/>
        <family val="2"/>
      </rPr>
      <t>Waterborne Commerce of the United States</t>
    </r>
    <r>
      <rPr>
        <sz val="9"/>
        <rFont val="Arial"/>
        <family val="2"/>
      </rPr>
      <t xml:space="preserve"> (New Orleans, LA: Annual Issues), part 5, tables 1-4, available at http://www.navigationdatacenter.us/wcsc/wcsc.htm as of Mar. 10, 2020.</t>
    </r>
  </si>
  <si>
    <r>
      <t>2017-18: Ibid., The U.S. Waterway System,</t>
    </r>
    <r>
      <rPr>
        <i/>
        <sz val="9"/>
        <rFont val="Arial"/>
        <family val="2"/>
      </rPr>
      <t xml:space="preserve"> Transportation Facts &amp; Information</t>
    </r>
    <r>
      <rPr>
        <sz val="9"/>
        <rFont val="Arial"/>
        <family val="2"/>
      </rPr>
      <t>, p. 3, available at http://www.navigationdatacenter.us/wcsc/wcsc.htm as of Jul. 21, 2020.</t>
    </r>
  </si>
  <si>
    <t>Pipeline:</t>
  </si>
  <si>
    <r>
      <t xml:space="preserve">1980-96: Association of Petroleum Pipelines, </t>
    </r>
    <r>
      <rPr>
        <i/>
        <sz val="9"/>
        <rFont val="Arial"/>
        <family val="2"/>
      </rPr>
      <t>Shifts in Petroleum Transportation</t>
    </r>
    <r>
      <rPr>
        <sz val="9"/>
        <rFont val="Arial"/>
        <family val="2"/>
      </rPr>
      <t xml:space="preserve"> (Washington, DC: Annual Issues), table 1, available at http://www.aopl.org/publications/?fa=reports as of Oct. 22, 2013.</t>
    </r>
  </si>
  <si>
    <t xml:space="preserve">1997-2011: U.S. Department of Transportation, Bureau of Transportation Statistics, special tabulation.             
</t>
  </si>
  <si>
    <t>2012-18:  Ibid., Federal Highway Administration, Freight Analysis Framework, available at http://faf.ornl.gov/fafweb/Extraction1.aspx, as of Jul. 21, 2020.</t>
  </si>
  <si>
    <t>passenger</t>
  </si>
  <si>
    <t>freight</t>
  </si>
  <si>
    <t xml:space="preserve">Table 1-35:  U.S. Vehicle-Miles (Millions) </t>
  </si>
  <si>
    <t>Air carrier, domestic, all services</t>
  </si>
  <si>
    <r>
      <t>General aviation</t>
    </r>
    <r>
      <rPr>
        <vertAlign val="superscript"/>
        <sz val="11"/>
        <rFont val="Arial Narrow"/>
        <family val="2"/>
      </rPr>
      <t>a</t>
    </r>
  </si>
  <si>
    <r>
      <t>Light duty vehicle, short wheel-base</t>
    </r>
    <r>
      <rPr>
        <vertAlign val="superscript"/>
        <sz val="11"/>
        <rFont val="Arial Narrow"/>
        <family val="2"/>
      </rPr>
      <t>b,c</t>
    </r>
  </si>
  <si>
    <r>
      <t>Motorcycle</t>
    </r>
    <r>
      <rPr>
        <vertAlign val="superscript"/>
        <sz val="11"/>
        <rFont val="Arial Narrow"/>
        <family val="2"/>
      </rPr>
      <t>c,d</t>
    </r>
  </si>
  <si>
    <r>
      <t>Light duty vehicle, long wheel-base</t>
    </r>
    <r>
      <rPr>
        <vertAlign val="superscript"/>
        <sz val="11"/>
        <rFont val="Arial Narrow"/>
        <family val="2"/>
      </rPr>
      <t>b,c</t>
    </r>
  </si>
  <si>
    <r>
      <t>Truck, single-unit 2-axle 6-tire or more</t>
    </r>
    <r>
      <rPr>
        <vertAlign val="superscript"/>
        <sz val="11"/>
        <rFont val="Arial Narrow"/>
        <family val="2"/>
      </rPr>
      <t>c</t>
    </r>
  </si>
  <si>
    <r>
      <t>Bus</t>
    </r>
    <r>
      <rPr>
        <vertAlign val="superscript"/>
        <sz val="11"/>
        <rFont val="Arial Narrow"/>
        <family val="2"/>
      </rPr>
      <t>d</t>
    </r>
  </si>
  <si>
    <r>
      <t>Transit</t>
    </r>
    <r>
      <rPr>
        <b/>
        <vertAlign val="superscript"/>
        <sz val="11"/>
        <rFont val="Arial Narrow"/>
        <family val="2"/>
      </rPr>
      <t>e</t>
    </r>
    <r>
      <rPr>
        <b/>
        <sz val="11"/>
        <rFont val="Arial Narrow"/>
        <family val="2"/>
      </rPr>
      <t>, total</t>
    </r>
  </si>
  <si>
    <r>
      <t>Motor bus</t>
    </r>
    <r>
      <rPr>
        <vertAlign val="superscript"/>
        <sz val="11"/>
        <rFont val="Arial Narrow"/>
        <family val="2"/>
      </rPr>
      <t>d</t>
    </r>
  </si>
  <si>
    <r>
      <t>Demand response</t>
    </r>
    <r>
      <rPr>
        <vertAlign val="superscript"/>
        <sz val="11"/>
        <rFont val="Arial Narrow"/>
        <family val="2"/>
      </rPr>
      <t>d</t>
    </r>
  </si>
  <si>
    <r>
      <t>Other</t>
    </r>
    <r>
      <rPr>
        <vertAlign val="superscript"/>
        <sz val="11"/>
        <rFont val="Arial Narrow"/>
        <family val="2"/>
      </rPr>
      <t>g, h</t>
    </r>
  </si>
  <si>
    <t>Class I freight, train-miles</t>
  </si>
  <si>
    <t>Class I freight, car-miles</t>
  </si>
  <si>
    <r>
      <t>Intercity/Amtrak</t>
    </r>
    <r>
      <rPr>
        <vertAlign val="superscript"/>
        <sz val="11"/>
        <rFont val="Arial Narrow"/>
        <family val="2"/>
      </rPr>
      <t>i</t>
    </r>
    <r>
      <rPr>
        <sz val="11"/>
        <rFont val="Arial Narrow"/>
        <family val="2"/>
      </rPr>
      <t>, train-miles</t>
    </r>
  </si>
  <si>
    <r>
      <t>Intercity/Amtrak</t>
    </r>
    <r>
      <rPr>
        <vertAlign val="superscript"/>
        <sz val="11"/>
        <rFont val="Arial Narrow"/>
        <family val="2"/>
      </rPr>
      <t>i</t>
    </r>
    <r>
      <rPr>
        <sz val="11"/>
        <rFont val="Arial Narrow"/>
        <family val="2"/>
      </rPr>
      <t>, car-miles</t>
    </r>
  </si>
  <si>
    <r>
      <t>Total train-miles</t>
    </r>
    <r>
      <rPr>
        <b/>
        <vertAlign val="superscript"/>
        <sz val="11"/>
        <rFont val="Arial Narrow"/>
        <family val="2"/>
      </rPr>
      <t>j</t>
    </r>
  </si>
  <si>
    <r>
      <t xml:space="preserve">KEY: </t>
    </r>
    <r>
      <rPr>
        <sz val="9"/>
        <rFont val="Arial"/>
        <family val="2"/>
      </rPr>
      <t>N = data do not exist; R = revised; U = data are not available.</t>
    </r>
  </si>
  <si>
    <r>
      <t>a</t>
    </r>
    <r>
      <rPr>
        <sz val="9"/>
        <rFont val="Arial"/>
        <family val="2"/>
      </rPr>
      <t xml:space="preserve"> All operations other than those operating under 14 CFR 121 and 14 CFR 135. Data for 1996 are estimated using new information on nonrespondents and are not comparable to earlier years. Mileage in source is multiplied by 1.151 to convert to nautical-miles for 1985-1997.</t>
    </r>
  </si>
  <si>
    <r>
      <rPr>
        <vertAlign val="superscript"/>
        <sz val="9"/>
        <rFont val="Arial"/>
        <family val="2"/>
      </rPr>
      <t>b</t>
    </r>
    <r>
      <rPr>
        <sz val="9"/>
        <rFont val="Arial"/>
        <family val="2"/>
      </rPr>
      <t xml:space="preserve">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1-35 is not comparable to those before the 2019 edition.</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</si>
  <si>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Light duty vehicle, long wheel base</t>
    </r>
    <r>
      <rPr>
        <sz val="9"/>
        <rFont val="Arial"/>
        <family val="2"/>
      </rPr>
      <t xml:space="preserve"> data are included in </t>
    </r>
    <r>
      <rPr>
        <i/>
        <sz val="9"/>
        <rFont val="Arial"/>
        <family val="2"/>
      </rPr>
      <t>Truck, single-unit 2-axle 6-tire or more</t>
    </r>
    <r>
      <rPr>
        <sz val="9"/>
        <rFont val="Arial"/>
        <family val="2"/>
      </rPr>
      <t>.</t>
    </r>
  </si>
  <si>
    <r>
      <rPr>
        <i/>
        <vertAlign val="superscript"/>
        <sz val="9"/>
        <rFont val="Arial"/>
        <family val="2"/>
      </rPr>
      <t xml:space="preserve">d </t>
    </r>
    <r>
      <rPr>
        <i/>
        <sz val="9"/>
        <rFont val="Arial"/>
        <family val="2"/>
      </rPr>
      <t>Motor bus</t>
    </r>
    <r>
      <rPr>
        <sz val="9"/>
        <rFont val="Arial"/>
        <family val="2"/>
      </rPr>
      <t xml:space="preserve"> and </t>
    </r>
    <r>
      <rPr>
        <i/>
        <sz val="9"/>
        <rFont val="Arial"/>
        <family val="2"/>
      </rPr>
      <t>Demand response</t>
    </r>
    <r>
      <rPr>
        <sz val="9"/>
        <rFont val="Arial"/>
        <family val="2"/>
      </rPr>
      <t xml:space="preserve"> figures are also included in the </t>
    </r>
    <r>
      <rPr>
        <i/>
        <sz val="9"/>
        <rFont val="Arial"/>
        <family val="2"/>
      </rPr>
      <t>Bus</t>
    </r>
    <r>
      <rPr>
        <sz val="9"/>
        <rFont val="Arial"/>
        <family val="2"/>
      </rPr>
      <t xml:space="preserve"> figure for </t>
    </r>
    <r>
      <rPr>
        <i/>
        <sz val="9"/>
        <rFont val="Arial"/>
        <family val="2"/>
      </rPr>
      <t>Highway</t>
    </r>
    <r>
      <rPr>
        <sz val="9"/>
        <rFont val="Arial"/>
        <family val="2"/>
      </rPr>
      <t>.</t>
    </r>
  </si>
  <si>
    <r>
      <t>e</t>
    </r>
    <r>
      <rPr>
        <sz val="9"/>
        <rFont val="Arial"/>
        <family val="2"/>
      </rPr>
      <t xml:space="preserve"> 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t>
    </r>
  </si>
  <si>
    <r>
      <t>f</t>
    </r>
    <r>
      <rPr>
        <sz val="9"/>
        <rFont val="Arial"/>
        <family val="2"/>
      </rPr>
      <t xml:space="preserve"> Beginning in 2011, </t>
    </r>
    <r>
      <rPr>
        <i/>
        <sz val="9"/>
        <rFont val="Arial"/>
        <family val="2"/>
      </rPr>
      <t>Light rail</t>
    </r>
    <r>
      <rPr>
        <sz val="9"/>
        <rFont val="Arial"/>
        <family val="2"/>
      </rPr>
      <t xml:space="preserve"> includes Light Rail, Street Car Rail, and Hybrid Rail.</t>
    </r>
  </si>
  <si>
    <r>
      <t>g</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</si>
  <si>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h</t>
    </r>
    <r>
      <rPr>
        <sz val="9"/>
        <rFont val="Arial"/>
        <family val="2"/>
      </rPr>
      <t xml:space="preserve"> </t>
    </r>
    <r>
      <rPr>
        <i/>
        <sz val="9"/>
        <rFont val="Arial"/>
        <family val="2"/>
      </rPr>
      <t xml:space="preserve">Other </t>
    </r>
    <r>
      <rPr>
        <sz val="9"/>
        <rFont val="Arial"/>
        <family val="2"/>
      </rPr>
      <t>includes</t>
    </r>
    <r>
      <rPr>
        <i/>
        <sz val="9"/>
        <rFont val="Arial"/>
        <family val="2"/>
      </rPr>
      <t xml:space="preserve"> </t>
    </r>
    <r>
      <rPr>
        <sz val="9"/>
        <rFont val="Arial"/>
        <family val="2"/>
      </rPr>
      <t>Aerial Tramway, Alaska Railroad, Bus Rapid Transit, Cable Car, Commuter Bus, Demand Response - Taxi, Inclined Plane, Monorail/Automated Guideway, Publico and Vanpool.</t>
    </r>
  </si>
  <si>
    <r>
      <t>i</t>
    </r>
    <r>
      <rPr>
        <sz val="9"/>
        <rFont val="Arial"/>
        <family val="2"/>
      </rPr>
      <t xml:space="preserve"> National Passenger Railroad Corporation (Amtrak) began operations in 1971.</t>
    </r>
  </si>
  <si>
    <r>
      <t>j</t>
    </r>
    <r>
      <rPr>
        <sz val="9"/>
        <rFont val="Arial"/>
        <family val="2"/>
      </rPr>
      <t xml:space="preserve"> Although both </t>
    </r>
    <r>
      <rPr>
        <i/>
        <sz val="9"/>
        <rFont val="Arial"/>
        <family val="2"/>
      </rPr>
      <t>Train-miles</t>
    </r>
    <r>
      <rPr>
        <sz val="9"/>
        <rFont val="Arial"/>
        <family val="2"/>
      </rPr>
      <t xml:space="preserve"> and </t>
    </r>
    <r>
      <rPr>
        <i/>
        <sz val="9"/>
        <rFont val="Arial"/>
        <family val="2"/>
      </rPr>
      <t>Car-miles</t>
    </r>
    <r>
      <rPr>
        <sz val="9"/>
        <rFont val="Arial"/>
        <family val="2"/>
      </rPr>
      <t xml:space="preserve"> are shown for rail, only </t>
    </r>
    <r>
      <rPr>
        <i/>
        <sz val="9"/>
        <rFont val="Arial"/>
        <family val="2"/>
      </rPr>
      <t>Train-miles</t>
    </r>
    <r>
      <rPr>
        <sz val="9"/>
        <rFont val="Arial"/>
        <family val="2"/>
      </rPr>
      <t xml:space="preserve"> are included in the total. A </t>
    </r>
    <r>
      <rPr>
        <i/>
        <sz val="9"/>
        <rFont val="Arial"/>
        <family val="2"/>
      </rPr>
      <t>Train-mile</t>
    </r>
    <r>
      <rPr>
        <sz val="9"/>
        <rFont val="Arial"/>
        <family val="2"/>
      </rPr>
      <t xml:space="preserve"> is the movement of a train, which can consist of multiple vehicles (cars), the distance of 1 mile. This differs from a vehicle-mile, which is the movement of 1 vehicle the distance of 1 mile. A 10-vehicle train traveling 1 mile would be measured as 1 train-mile and 10 vehicle-miles. Caution should be used when comparing train-miles with vehicle miles.</t>
    </r>
  </si>
  <si>
    <t xml:space="preserve">In July 1997, the FHWA published revised vehicle-miles data for the highway modes for many years. The major change reflected the reassignment of some vehicles from the passenger car category to the Other 2-axle 4-tire vehicle category. This category was calculated prior to rounding. </t>
  </si>
  <si>
    <r>
      <rPr>
        <i/>
        <sz val="9"/>
        <rFont val="Arial"/>
        <family val="2"/>
      </rPr>
      <t>Transit</t>
    </r>
    <r>
      <rPr>
        <sz val="9"/>
        <rFont val="Arial"/>
        <family val="2"/>
      </rPr>
      <t xml:space="preserve"> data from 1996 and after are not comparable to the data for earlier years or to the data published in previous editions of the report due to different data sources used.</t>
    </r>
  </si>
  <si>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</si>
  <si>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</si>
  <si>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1975-2019: U.S. Department of Transportation, Bureau of Transportation Statistics, </t>
    </r>
    <r>
      <rPr>
        <i/>
        <sz val="9"/>
        <rFont val="Arial"/>
        <family val="2"/>
      </rPr>
      <t>T1: U.S. Air Carrier Traffic and Capacity Summary by Service Class</t>
    </r>
    <r>
      <rPr>
        <sz val="9"/>
        <rFont val="Arial"/>
        <family val="2"/>
      </rPr>
      <t>, Revenue Aircraft Miles Flown by Carrier Group (1-6) and Carrier Region (D for domestic) for all services (Z for all services), available at https://www.transtats.bts.gov/homepage.asp as of Jan. 8, 2021.</t>
    </r>
  </si>
  <si>
    <r>
      <t>1960-65: U.S. Department of Transportation, Federal Aviation Administration,</t>
    </r>
    <r>
      <rPr>
        <i/>
        <sz val="9"/>
        <rFont val="Arial"/>
        <family val="2"/>
      </rPr>
      <t xml:space="preserve"> FAA Statistical Handbook of Aviation</t>
    </r>
    <r>
      <rPr>
        <sz val="9"/>
        <rFont val="Arial"/>
        <family val="2"/>
      </rPr>
      <t xml:space="preserve"> </t>
    </r>
    <r>
      <rPr>
        <i/>
        <sz val="9"/>
        <rFont val="Arial"/>
        <family val="2"/>
      </rPr>
      <t>1972</t>
    </r>
    <r>
      <rPr>
        <sz val="9"/>
        <rFont val="Arial"/>
        <family val="2"/>
      </rPr>
      <t xml:space="preserve"> (Washington, DC: 1973), table 9.10.</t>
    </r>
  </si>
  <si>
    <r>
      <t xml:space="preserve">1970-75: U.S. Department of Transportation, Federal Aviation Administration, </t>
    </r>
    <r>
      <rPr>
        <i/>
        <sz val="9"/>
        <rFont val="Arial"/>
        <family val="2"/>
      </rPr>
      <t>FAA Statistical Handbook of Aviation</t>
    </r>
    <r>
      <rPr>
        <sz val="9"/>
        <rFont val="Arial"/>
        <family val="2"/>
      </rPr>
      <t xml:space="preserve"> </t>
    </r>
    <r>
      <rPr>
        <i/>
        <sz val="9"/>
        <rFont val="Arial"/>
        <family val="2"/>
      </rPr>
      <t>1976</t>
    </r>
    <r>
      <rPr>
        <sz val="9"/>
        <rFont val="Arial"/>
        <family val="2"/>
      </rPr>
      <t xml:space="preserve"> (Washington, DC: 1976), table 8-5.</t>
    </r>
  </si>
  <si>
    <t>1980: U.S. National Transportation Safety Board estimate, personal communication, Dec. 7, 1998.</t>
  </si>
  <si>
    <r>
      <t xml:space="preserve">1985-92: U.S. National Transportation Safety Board, </t>
    </r>
    <r>
      <rPr>
        <i/>
        <sz val="9"/>
        <rFont val="Arial"/>
        <family val="2"/>
      </rPr>
      <t xml:space="preserve">General Aviation Activity and Avionics Survey </t>
    </r>
    <r>
      <rPr>
        <sz val="9"/>
        <rFont val="Arial"/>
        <family val="2"/>
      </rPr>
      <t>(Washington, DC: Annual Issues), table 3.3.</t>
    </r>
  </si>
  <si>
    <r>
      <t xml:space="preserve">1993-97: U.S. National Transportation Safety Board, </t>
    </r>
    <r>
      <rPr>
        <i/>
        <sz val="9"/>
        <rFont val="Arial"/>
        <family val="2"/>
      </rPr>
      <t xml:space="preserve">General Aviation and Air Taxi Activity and Avionics Survey </t>
    </r>
    <r>
      <rPr>
        <sz val="9"/>
        <rFont val="Arial"/>
        <family val="2"/>
      </rPr>
      <t xml:space="preserve">(Washington, DC: Annual Issues), table 3.3. </t>
    </r>
    <r>
      <rPr>
        <b/>
        <sz val="9"/>
        <rFont val="Arial"/>
        <family val="2"/>
      </rPr>
      <t xml:space="preserve"> </t>
    </r>
  </si>
  <si>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Jan 6, 2020. </t>
    </r>
  </si>
  <si>
    <r>
      <t xml:space="preserve">1995-2019: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</si>
  <si>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1960-95: American Public Transportation Association,</t>
    </r>
    <r>
      <rPr>
        <i/>
        <sz val="9"/>
        <rFont val="Arial"/>
        <family val="2"/>
      </rPr>
      <t xml:space="preserve"> Public Transportation Fact Book </t>
    </r>
    <r>
      <rPr>
        <sz val="9"/>
        <rFont val="Arial"/>
        <family val="2"/>
      </rPr>
      <t>(Washington, DC: Annual Issues), tables 6, 51, and similar tables in earlier editions.</t>
    </r>
  </si>
  <si>
    <r>
      <t>1996-2014: U.S. Department of Transportation, Federal Transit Administration</t>
    </r>
    <r>
      <rPr>
        <i/>
        <sz val="9"/>
        <rFont val="Arial"/>
        <family val="2"/>
      </rPr>
      <t>, National Transit Database</t>
    </r>
    <r>
      <rPr>
        <sz val="9"/>
        <rFont val="Arial"/>
        <family val="2"/>
      </rPr>
      <t>, Transit Operating Stats.</t>
    </r>
  </si>
  <si>
    <r>
      <t xml:space="preserve">2015-19: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Nov. 23, 2020.</t>
    </r>
  </si>
  <si>
    <t>Rail:</t>
  </si>
  <si>
    <t>Class I rail freight train- and car-miles:</t>
  </si>
  <si>
    <r>
      <t xml:space="preserve">Association of American Railroads, </t>
    </r>
    <r>
      <rPr>
        <i/>
        <sz val="9"/>
        <rFont val="Arial"/>
        <family val="2"/>
      </rPr>
      <t xml:space="preserve">Railroad Facts </t>
    </r>
    <r>
      <rPr>
        <sz val="9"/>
        <rFont val="Arial"/>
        <family val="2"/>
      </rPr>
      <t>(Washington, DC: Annual Issues), p. 36 and 37.</t>
    </r>
  </si>
  <si>
    <t>Intercity/Amtrak train-miles:</t>
  </si>
  <si>
    <r>
      <t xml:space="preserve">1960-70: Association of American Railroads, </t>
    </r>
    <r>
      <rPr>
        <i/>
        <sz val="9"/>
        <rFont val="Arial"/>
        <family val="2"/>
      </rPr>
      <t xml:space="preserve">Yearbook of Railroad Facts </t>
    </r>
    <r>
      <rPr>
        <sz val="9"/>
        <rFont val="Arial"/>
        <family val="2"/>
      </rPr>
      <t>(Washington, DC: 1975), p. 39.</t>
    </r>
  </si>
  <si>
    <r>
      <t xml:space="preserve">1975-2001: Amtrak, </t>
    </r>
    <r>
      <rPr>
        <i/>
        <sz val="9"/>
        <rFont val="Arial"/>
        <family val="2"/>
      </rPr>
      <t>Amtrak Annual Report</t>
    </r>
    <r>
      <rPr>
        <sz val="9"/>
        <rFont val="Arial"/>
        <family val="2"/>
      </rPr>
      <t>, Statistical Appendix (Washington, DC: Annual Issues).</t>
    </r>
  </si>
  <si>
    <r>
      <t xml:space="preserve">2002-19: Association of American Railroads, </t>
    </r>
    <r>
      <rPr>
        <i/>
        <sz val="9"/>
        <rFont val="Arial"/>
        <family val="2"/>
      </rPr>
      <t xml:space="preserve">Railroad Facts </t>
    </r>
    <r>
      <rPr>
        <sz val="9"/>
        <rFont val="Arial"/>
        <family val="2"/>
      </rPr>
      <t>(Washington, DC: Annual Issues), p. 73.</t>
    </r>
  </si>
  <si>
    <t>Intercity/Amtrak car-miles:</t>
  </si>
  <si>
    <r>
      <t xml:space="preserve">1960-75: Association of American Railroads, </t>
    </r>
    <r>
      <rPr>
        <i/>
        <sz val="9"/>
        <rFont val="Arial"/>
        <family val="2"/>
      </rPr>
      <t xml:space="preserve">Yearbook of Railroad Facts </t>
    </r>
    <r>
      <rPr>
        <sz val="9"/>
        <rFont val="Arial"/>
        <family val="2"/>
      </rPr>
      <t>(Washington, DC: 1975), p. 40.</t>
    </r>
  </si>
  <si>
    <t>1980-2000: Amtrak, Amtrak Corporate Reporting, Route Profitability System, personal communication, 2001.</t>
  </si>
  <si>
    <r>
      <t xml:space="preserve">2001-19: Association of American Railroads, </t>
    </r>
    <r>
      <rPr>
        <i/>
        <sz val="9"/>
        <rFont val="Arial"/>
        <family val="2"/>
      </rPr>
      <t xml:space="preserve">Railroad Facts </t>
    </r>
    <r>
      <rPr>
        <sz val="9"/>
        <rFont val="Arial"/>
        <family val="2"/>
      </rPr>
      <t>(Washington, DC: Annual Issues), p. 73.</t>
    </r>
  </si>
  <si>
    <t>Start Year Cargo Dist Transported[LDVs,passenger] : MostRecentRun</t>
  </si>
  <si>
    <t>Start Year Cargo Dist Transported[LDVs,freight] : MostRecentRun</t>
  </si>
  <si>
    <t>Start Year Cargo Dist Transported[HDVs,passenger] : MostRecentRun</t>
  </si>
  <si>
    <t>Start Year Cargo Dist Transported[HDVs,freight] : MostRecentRun</t>
  </si>
  <si>
    <t>Start Year Cargo Dist Transported[aircraft,passenger] : MostRecentRun</t>
  </si>
  <si>
    <t>Start Year Cargo Dist Transported[aircraft,freight] : MostRecentRun</t>
  </si>
  <si>
    <t>Start Year Cargo Dist Transported[rail,passenger] : MostRecentRun</t>
  </si>
  <si>
    <t>Start Year Cargo Dist Transported[rail,freight] : MostRecentRun</t>
  </si>
  <si>
    <t>Start Year Cargo Dist Transported[ships,passenger] : MostRecentRun</t>
  </si>
  <si>
    <t>Start Year Cargo Dist Transported[ships,freight] : MostRecentRun</t>
  </si>
  <si>
    <t>Start Year Cargo Dist Transported[motorbikes,passenger] : MostRecentRun</t>
  </si>
  <si>
    <t>Start Year Cargo Dist Transported[motorbikes,freight] : MostRecentRun</t>
  </si>
  <si>
    <t>Bus Profile</t>
  </si>
  <si>
    <t>FINANCIAL</t>
  </si>
  <si>
    <t>Expenditures (thousands of dollars)</t>
  </si>
  <si>
    <t>School bus</t>
  </si>
  <si>
    <t>INVENTORY</t>
  </si>
  <si>
    <t>Number of vehicles, all buses</t>
  </si>
  <si>
    <r>
      <t>Number of employees</t>
    </r>
    <r>
      <rPr>
        <b/>
        <vertAlign val="superscript"/>
        <sz val="11"/>
        <rFont val="Arial Narrow"/>
        <family val="2"/>
      </rPr>
      <t xml:space="preserve"> </t>
    </r>
    <r>
      <rPr>
        <b/>
        <sz val="11"/>
        <rFont val="Arial Narrow"/>
        <family val="2"/>
      </rPr>
      <t>(NAICS based)</t>
    </r>
  </si>
  <si>
    <t>Interurban and rural bus transportation</t>
  </si>
  <si>
    <t>School and employee bus transportation</t>
  </si>
  <si>
    <t>Charter bus industry</t>
  </si>
  <si>
    <t>PERFORMANCE</t>
  </si>
  <si>
    <t>Vehicle-miles, all buses (millions)</t>
  </si>
  <si>
    <t>Rural highway, total</t>
  </si>
  <si>
    <t>Interstate rural</t>
  </si>
  <si>
    <t>Other arterial rural</t>
  </si>
  <si>
    <t>Other rural</t>
  </si>
  <si>
    <r>
      <t>Urban highway</t>
    </r>
    <r>
      <rPr>
        <vertAlign val="superscript"/>
        <sz val="11"/>
        <rFont val="Arial Narrow"/>
        <family val="2"/>
      </rPr>
      <t>b</t>
    </r>
    <r>
      <rPr>
        <sz val="11"/>
        <rFont val="Arial Narrow"/>
        <family val="2"/>
      </rPr>
      <t>, total</t>
    </r>
  </si>
  <si>
    <t>Interstate urban</t>
  </si>
  <si>
    <t>Other urban</t>
  </si>
  <si>
    <t>Passenger-miles (millions), all buses</t>
  </si>
  <si>
    <t>Average miles traveled per vehicle, all buses</t>
  </si>
  <si>
    <t>Fuel consumed (million gallons), all buses</t>
  </si>
  <si>
    <t>Average fuel consumption per vehicle (gallons), all buses</t>
  </si>
  <si>
    <t>Average miles traveled per gallon of fuel consumed, all buses</t>
  </si>
  <si>
    <t>SAFETY</t>
  </si>
  <si>
    <r>
      <t>Number of school bus fatalities</t>
    </r>
    <r>
      <rPr>
        <b/>
        <vertAlign val="superscript"/>
        <sz val="11"/>
        <rFont val="Arial Narrow"/>
        <family val="2"/>
      </rPr>
      <t>e</t>
    </r>
  </si>
  <si>
    <t>School bus-related</t>
  </si>
  <si>
    <t>School bus occupants</t>
  </si>
  <si>
    <t xml:space="preserve">    Other vehicle </t>
  </si>
  <si>
    <t>Occupants</t>
  </si>
  <si>
    <t>Nonoccupants</t>
  </si>
  <si>
    <t>Occupant fatalities, all buses</t>
  </si>
  <si>
    <t>School buses</t>
  </si>
  <si>
    <t>Cross country buses</t>
  </si>
  <si>
    <t>Transit buses</t>
  </si>
  <si>
    <t>Other and unknown</t>
  </si>
  <si>
    <r>
      <t>Fatalities in vehicular accidents</t>
    </r>
    <r>
      <rPr>
        <b/>
        <vertAlign val="superscript"/>
        <sz val="11"/>
        <rFont val="Arial Narrow"/>
        <family val="2"/>
      </rPr>
      <t>f</t>
    </r>
    <r>
      <rPr>
        <b/>
        <sz val="11"/>
        <rFont val="Arial Narrow"/>
        <family val="2"/>
      </rPr>
      <t>, all buses</t>
    </r>
  </si>
  <si>
    <t>Occupant fatality rate</t>
  </si>
  <si>
    <t>Per 100 million vehicle-miles, all buses</t>
  </si>
  <si>
    <t>Per 10,000 registered vehicles, all buses</t>
  </si>
  <si>
    <t>Vehicle involvement rate (fatal crashes)</t>
  </si>
  <si>
    <r>
      <t>KEY:</t>
    </r>
    <r>
      <rPr>
        <sz val="9"/>
        <rFont val="Arial"/>
        <family val="2"/>
      </rPr>
      <t xml:space="preserve">  N = data do not exist; R = revised; U = data are not available.</t>
    </r>
  </si>
  <si>
    <t>total start year vehicles[LDVs,passenger] : MostRecentRun</t>
  </si>
  <si>
    <t>total start year vehicles[LDVs,freight] : MostRecentRun</t>
  </si>
  <si>
    <t>total start year vehicles[HDVs,passenger] : MostRecentRun</t>
  </si>
  <si>
    <t>total start year vehicles[HDVs,freight] : MostRecentRun</t>
  </si>
  <si>
    <t>total start year vehicles[aircraft,passenger] : MostRecentRun</t>
  </si>
  <si>
    <t>total start year vehicles[aircraft,freight] : MostRecentRun</t>
  </si>
  <si>
    <t>total start year vehicles[rail,passenger] : MostRecentRun</t>
  </si>
  <si>
    <t>total start year vehicles[rail,freight] : MostRecentRun</t>
  </si>
  <si>
    <t>total start year vehicles[ships,passenger] : MostRecentRun</t>
  </si>
  <si>
    <t>total start year vehicles[ships,freight] : MostRecentRun</t>
  </si>
  <si>
    <t>total start year vehicles[motorbikes,passenger] : MostRecentRun</t>
  </si>
  <si>
    <t>total start year vehicles[motorbikes,freight] : MostRecentRun</t>
  </si>
  <si>
    <t>Table 49.  Freight Transportation Energy Use</t>
  </si>
  <si>
    <t>https://www.eia.gov/outlooks/aeo/data/browser/#/?id=58-AEO2020&amp;cases=ref2020&amp;sourcekey=0</t>
  </si>
  <si>
    <t>Tue May 11 2021 16:33:41 GMT-0400 (Eastern Daylight Time)</t>
  </si>
  <si>
    <t>Freight Truck Stock by Size Class</t>
  </si>
  <si>
    <t>58-AEO2020.2.</t>
  </si>
  <si>
    <t>Vehicle Miles Traveled (billion miles)</t>
  </si>
  <si>
    <t>58-AEO2020.4.</t>
  </si>
  <si>
    <t>Light Medium</t>
  </si>
  <si>
    <t>58-AEO2020.5.</t>
  </si>
  <si>
    <t>Diesel</t>
  </si>
  <si>
    <t>Freight: Truck Stock: Vehicle Miles Traveled: Light Medium: Diesel: Reference case</t>
  </si>
  <si>
    <t>58-AEO2020.6.ref2020-d112119a</t>
  </si>
  <si>
    <t>Motor Gasoline</t>
  </si>
  <si>
    <t>Freight: Truck Stock: Vehicle Miles Traveled: Light Medium: Motor Gasoline: Reference case</t>
  </si>
  <si>
    <t>58-AEO2020.7.ref2020-d112119a</t>
  </si>
  <si>
    <t>Propane</t>
  </si>
  <si>
    <t>Freight: Truck Stock: Vehicle Miles Traveled: Light Medium: Propane: Reference case</t>
  </si>
  <si>
    <t>58-AEO2020.8.ref2020-d112119a</t>
  </si>
  <si>
    <t>Compressed/Liquefied Natural Gas</t>
  </si>
  <si>
    <t>Freight: Truck Stock: Vehicle Miles Traveled: Light Medium: Natural Gas: Reference case</t>
  </si>
  <si>
    <t>58-AEO2020.9.ref2020-d112119a</t>
  </si>
  <si>
    <t>Ethanol-Flex Fuel</t>
  </si>
  <si>
    <t>Freight: Truck Stock: Vehicle Miles Traveled: Light Medium: Ethanol-Flex Fuel: Reference case</t>
  </si>
  <si>
    <t>58-AEO2020.10.ref2020-d112119a</t>
  </si>
  <si>
    <t>Electric</t>
  </si>
  <si>
    <t>Freight: Truck Stock: Vehicle Miles Traveled: Light Medium: Electric: Reference case</t>
  </si>
  <si>
    <t>58-AEO2020.11.ref2020-d112119a</t>
  </si>
  <si>
    <t>Plug-in Diesel Hybrid</t>
  </si>
  <si>
    <t>Freight: Truck Stock: Vehicle Miles Traveled: Light Medium: Plug-in Diesel Hybrid: Reference case</t>
  </si>
  <si>
    <t>58-AEO2020.12.ref2020-d112119a</t>
  </si>
  <si>
    <t>Plug-in Gasoline Hybrid</t>
  </si>
  <si>
    <t>Freight: Truck Stock: Vehicle Miles Traveled: Light Medium: Plug-in Gasoline Hybrid: Reference case</t>
  </si>
  <si>
    <t>58-AEO2020.13.ref2020-d112119a</t>
  </si>
  <si>
    <t>Fuel Cell</t>
  </si>
  <si>
    <t>Freight: Truck Stock: Vehicle Miles Traveled: Light Medium: Fuel Cell: Reference case</t>
  </si>
  <si>
    <t>58-AEO2020.14.ref2020-d112119a</t>
  </si>
  <si>
    <t>Light Medium Subtotal</t>
  </si>
  <si>
    <t>Freight: Truck Stock: Vehicle Miles Traveled: Light Medium: Reference case</t>
  </si>
  <si>
    <t>58-AEO2020.15.ref2020-d112119a</t>
  </si>
  <si>
    <t>Medium</t>
  </si>
  <si>
    <t>58-AEO2020.16.</t>
  </si>
  <si>
    <t>Freight: Truck Stock: Vehicle Miles Traveled: Medium: Diesel: Reference case</t>
  </si>
  <si>
    <t>58-AEO2020.17.ref2020-d112119a</t>
  </si>
  <si>
    <t>Freight: Truck Stock: Vehicle Miles Traveled: Medium: Motor Gasoline: Reference case</t>
  </si>
  <si>
    <t>58-AEO2020.18.ref2020-d112119a</t>
  </si>
  <si>
    <t>Freight: Truck Stock: Vehicle Miles Traveled: Medium: Propane: Reference case</t>
  </si>
  <si>
    <t>58-AEO2020.19.ref2020-d112119a</t>
  </si>
  <si>
    <t>Freight: Truck Stock: Vehicle Miles Traveled: Medium: Natural Gas: Reference case</t>
  </si>
  <si>
    <t>58-AEO2020.20.ref2020-d112119a</t>
  </si>
  <si>
    <t>Freight: Truck Stock: Vehicle Miles Traveled: Medium: Ethanol-Flex Fuel: Reference case</t>
  </si>
  <si>
    <t>58-AEO2020.21.ref2020-d112119a</t>
  </si>
  <si>
    <t>Freight: Truck Stock: Vehicle Miles Traveled: Medium: Electric: Reference case</t>
  </si>
  <si>
    <t>58-AEO2020.22.ref2020-d112119a</t>
  </si>
  <si>
    <t>Freight: Truck Stock: Vehicle Miles Traveled: Medium: Plug-in Diesel Hybrid: Reference case</t>
  </si>
  <si>
    <t>58-AEO2020.23.ref2020-d112119a</t>
  </si>
  <si>
    <t>Freight: Truck Stock: Vehicle Miles Traveled: Medium: Plug-in Gasoline Hybrid: Reference case</t>
  </si>
  <si>
    <t>58-AEO2020.24.ref2020-d112119a</t>
  </si>
  <si>
    <t>Freight: Truck Stock: Vehicle Miles Traveled: Medium: Fuel Cell: Reference case</t>
  </si>
  <si>
    <t>58-AEO2020.25.ref2020-d112119a</t>
  </si>
  <si>
    <t>Medium Subtotal</t>
  </si>
  <si>
    <t>Freight: Truck Stock: Vehicle Miles Traveled: Medium: Reference case</t>
  </si>
  <si>
    <t>58-AEO2020.26.ref2020-d112119a</t>
  </si>
  <si>
    <t>Heavy</t>
  </si>
  <si>
    <t>58-AEO2020.27.</t>
  </si>
  <si>
    <t>Freight: Truck Stock: Vehicle Miles Traveled: Heavy: Diesel: Reference case</t>
  </si>
  <si>
    <t>58-AEO2020.28.ref2020-d112119a</t>
  </si>
  <si>
    <t>Freight: Truck Stock: Vehicle Miles Traveled: Heavy: Motor Gasoline: Reference case</t>
  </si>
  <si>
    <t>58-AEO2020.29.ref2020-d112119a</t>
  </si>
  <si>
    <t>Freight: Truck Stock: Vehicle Miles Traveled: Heavy: Propane: Reference case</t>
  </si>
  <si>
    <t>58-AEO2020.30.ref2020-d112119a</t>
  </si>
  <si>
    <t>Freight: Truck Stock: Vehicle Miles Traveled: Heavy: Natural Gas: Reference case</t>
  </si>
  <si>
    <t>58-AEO2020.31.ref2020-d112119a</t>
  </si>
  <si>
    <t>Freight: Truck Stock: Vehicle Miles Traveled: Heavy: Ethanol-Flex Fuel: Reference case</t>
  </si>
  <si>
    <t>58-AEO2020.32.ref2020-d112119a</t>
  </si>
  <si>
    <t>Freight: Truck Stock: Vehicle Miles Traveled: Heavy: Electric: Reference case</t>
  </si>
  <si>
    <t>58-AEO2020.33.ref2020-d112119a</t>
  </si>
  <si>
    <t>Freight: Truck Stock: Vehicle Miles Traveled: Heavy: Plug-in Diesel Hybrid: Reference case</t>
  </si>
  <si>
    <t>58-AEO2020.34.ref2020-d112119a</t>
  </si>
  <si>
    <t>Freight: Truck Stock: Vehicle Miles Traveled: Heavy: Plug-in Gasoline Hybrid: Reference case</t>
  </si>
  <si>
    <t>58-AEO2020.35.ref2020-d112119a</t>
  </si>
  <si>
    <t>Freight: Truck Stock: Vehicle Miles Traveled: Heavy: Fuel Cell: Reference case</t>
  </si>
  <si>
    <t>58-AEO2020.36.ref2020-d112119a</t>
  </si>
  <si>
    <t>Heavy Subtotal</t>
  </si>
  <si>
    <t>Freight: Truck Stock: Vehicle Miles Traveled: Heavy: Reference case</t>
  </si>
  <si>
    <t>58-AEO2020.37.ref2020-d112119a</t>
  </si>
  <si>
    <t>Total Vehicle Miles Traveled</t>
  </si>
  <si>
    <t>Freight: Truck Stock: Vehicle Miles Traveled: Reference case</t>
  </si>
  <si>
    <t>58-AEO2020.38.ref2020-d112119a</t>
  </si>
  <si>
    <t>Consumption (trillion Btu)</t>
  </si>
  <si>
    <t>58-AEO2020.40.</t>
  </si>
  <si>
    <t>58-AEO2020.41.</t>
  </si>
  <si>
    <t>Freight: Truck Stock: Use: Light Medium: Diesel: Reference case</t>
  </si>
  <si>
    <t>58-AEO2020.42.ref2020-d112119a</t>
  </si>
  <si>
    <t>Freight: Truck Stock: Use: Light Medium: Motor Gasoline: Reference case</t>
  </si>
  <si>
    <t>58-AEO2020.43.ref2020-d112119a</t>
  </si>
  <si>
    <t>Freight: Truck Stock: Use: Light Medium: Propane: Reference case</t>
  </si>
  <si>
    <t>58-AEO2020.44.ref2020-d112119a</t>
  </si>
  <si>
    <t>Freight: Truck Stock: Use: Light Medium: Natural Gas: Reference case</t>
  </si>
  <si>
    <t>58-AEO2020.45.ref2020-d112119a</t>
  </si>
  <si>
    <t>Freight: Truck Stock: Use: Light Medium: Ethanol-Flex Fuel: Reference case</t>
  </si>
  <si>
    <t>58-AEO2020.46.ref2020-d112119a</t>
  </si>
  <si>
    <t>Freight: Truck Stock: Use: Light Medium: Electric: Reference case</t>
  </si>
  <si>
    <t>58-AEO2020.47.ref2020-d112119a</t>
  </si>
  <si>
    <t>Freight: Truck Stock: Use: Light Medium: Plug-in Diesel Hybrid: Reference case</t>
  </si>
  <si>
    <t>58-AEO2020.48.ref2020-d112119a</t>
  </si>
  <si>
    <t>Freight: Truck Stock: Use: Light Medium: Plug-in Gasoline Hybrid: Reference case</t>
  </si>
  <si>
    <t>58-AEO2020.49.ref2020-d112119a</t>
  </si>
  <si>
    <t>Freight: Truck Stock: Use: Light Medium: Fuel Cell: Reference case</t>
  </si>
  <si>
    <t>58-AEO2020.50.ref2020-d112119a</t>
  </si>
  <si>
    <t>Freight: Truck Stock: Use: Light Medium: Reference case</t>
  </si>
  <si>
    <t>58-AEO2020.51.ref2020-d112119a</t>
  </si>
  <si>
    <t>58-AEO2020.52.</t>
  </si>
  <si>
    <t>Freight: Truck Stock: Use: Medium: Diesel: Reference case</t>
  </si>
  <si>
    <t>58-AEO2020.53.ref2020-d112119a</t>
  </si>
  <si>
    <t>Freight: Truck Stock: Use: Medium: Motor Gasoline: Reference case</t>
  </si>
  <si>
    <t>58-AEO2020.54.ref2020-d112119a</t>
  </si>
  <si>
    <t>Freight: Truck Stock: Use: Medium: Propane: Reference case</t>
  </si>
  <si>
    <t>58-AEO2020.55.ref2020-d112119a</t>
  </si>
  <si>
    <t>Freight: Truck Stock: Use: Medium: Natural Gas: Reference case</t>
  </si>
  <si>
    <t>58-AEO2020.56.ref2020-d112119a</t>
  </si>
  <si>
    <t>Freight: Truck Stock: Use: Medium: Ethanol-Flex Fuel: Reference case</t>
  </si>
  <si>
    <t>58-AEO2020.57.ref2020-d112119a</t>
  </si>
  <si>
    <t>Freight: Truck Stock: Use: Medium: Electric: Reference case</t>
  </si>
  <si>
    <t>58-AEO2020.58.ref2020-d112119a</t>
  </si>
  <si>
    <t>Freight: Truck Stock: Use: Medium: Plug-in Diesel Hybrid: Reference case</t>
  </si>
  <si>
    <t>58-AEO2020.59.ref2020-d112119a</t>
  </si>
  <si>
    <t>Freight: Truck Stock: Use: Medium: Plug-in Gasoline Hybrid: Reference case</t>
  </si>
  <si>
    <t>58-AEO2020.60.ref2020-d112119a</t>
  </si>
  <si>
    <t>Freight: Truck Stock: Use: Medium: Fuel Cell: Reference case</t>
  </si>
  <si>
    <t>58-AEO2020.61.ref2020-d112119a</t>
  </si>
  <si>
    <t>Freight: Truck Stock: Use: Medium: Reference case</t>
  </si>
  <si>
    <t>58-AEO2020.62.ref2020-d112119a</t>
  </si>
  <si>
    <t>58-AEO2020.63.</t>
  </si>
  <si>
    <t>Freight: Truck Stock: Use: Heavy: Diesel: Reference case</t>
  </si>
  <si>
    <t>58-AEO2020.64.ref2020-d112119a</t>
  </si>
  <si>
    <t>Freight: Truck Stock: Use: Heavy: Motor Gasoline: Reference case</t>
  </si>
  <si>
    <t>58-AEO2020.65.ref2020-d112119a</t>
  </si>
  <si>
    <t>Freight: Truck Stock: Use: Heavy: Propane: Reference case</t>
  </si>
  <si>
    <t>58-AEO2020.66.ref2020-d112119a</t>
  </si>
  <si>
    <t>Freight: Truck Stock: Use: Heavy: Natural Gas: Reference case</t>
  </si>
  <si>
    <t>58-AEO2020.67.ref2020-d112119a</t>
  </si>
  <si>
    <t>Freight: Truck Stock: Use: Heavy: Ethanol-Flex Fuel: Reference case</t>
  </si>
  <si>
    <t>58-AEO2020.68.ref2020-d112119a</t>
  </si>
  <si>
    <t>Freight: Truck Stock: Use: Heavy: Electric: Reference case</t>
  </si>
  <si>
    <t>58-AEO2020.69.ref2020-d112119a</t>
  </si>
  <si>
    <t>Freight: Truck Stock: Use: Heavy: Plug-in Diesel Hybrid: Reference case</t>
  </si>
  <si>
    <t>58-AEO2020.70.ref2020-d112119a</t>
  </si>
  <si>
    <t>Freight: Truck Stock: Use: Heavy: Plug-in Gasoline Hybrid: Reference case</t>
  </si>
  <si>
    <t>58-AEO2020.71.ref2020-d112119a</t>
  </si>
  <si>
    <t>Freight: Truck Stock: Use: Heavy: Fuel Cell: Reference case</t>
  </si>
  <si>
    <t>58-AEO2020.72.ref2020-d112119a</t>
  </si>
  <si>
    <t>Freight: Truck Stock: Use: Heavy: Reference case</t>
  </si>
  <si>
    <t>58-AEO2020.73.ref2020-d112119a</t>
  </si>
  <si>
    <t xml:space="preserve"> Medium</t>
  </si>
  <si>
    <t xml:space="preserve"> and Heavy Total</t>
  </si>
  <si>
    <t>58-AEO2020.74.</t>
  </si>
  <si>
    <t>Freight: Truck Stock: Use: Light Medium, Medium, and Heavy: Diesel: Reference case</t>
  </si>
  <si>
    <t>58-AEO2020.75.ref2020-d112119a</t>
  </si>
  <si>
    <t>Freight: Truck Stock: Use: Light Medium, Medium, and Heavy: Motor Gasoline: Reference case</t>
  </si>
  <si>
    <t>58-AEO2020.76.ref2020-d112119a</t>
  </si>
  <si>
    <t>Freight: Truck Stock: Use: Light Medium, Medium, and Heavy: Propane: Reference case</t>
  </si>
  <si>
    <t>58-AEO2020.77.ref2020-d112119a</t>
  </si>
  <si>
    <t>Freight: Truck Stock: Use: Light Medium, Medium, and Heavy: Natural Gas: Reference case</t>
  </si>
  <si>
    <t>58-AEO2020.78.ref2020-d112119a</t>
  </si>
  <si>
    <t>Freight: Truck Stock: Use: Light Medium, Medium, and Heavy: Ethanol-Flex Fuel: Reference case</t>
  </si>
  <si>
    <t>58-AEO2020.79.ref2020-d112119a</t>
  </si>
  <si>
    <t>Freight: Truck Stock: Use: Light Medium, Medium, and Heavy: Electric: Reference case</t>
  </si>
  <si>
    <t>58-AEO2020.80.ref2020-d112119a</t>
  </si>
  <si>
    <t>Freight: Truck Stock: Use: Light Medium, Medium, and Heavy: Plug-in Diesel Hybrid: Reference case</t>
  </si>
  <si>
    <t>58-AEO2020.81.ref2020-d112119a</t>
  </si>
  <si>
    <t>Freight: Truck Stock: Use: Light Medium, Medium, and Heavy: Plug-in Gasoline Hybrid: Reference case</t>
  </si>
  <si>
    <t>58-AEO2020.82.ref2020-d112119a</t>
  </si>
  <si>
    <t>Freight: Truck Stock: Use: Light Medium, Medium, and Heavy: Fuel Cell: Reference case</t>
  </si>
  <si>
    <t>58-AEO2020.83.ref2020-d112119a</t>
  </si>
  <si>
    <t>Total Consumption</t>
  </si>
  <si>
    <t>Freight: Truck Stock: Use: Light Medium, Medium, and Heavy: Reference case</t>
  </si>
  <si>
    <t>58-AEO2020.84.ref2020-d112119a</t>
  </si>
  <si>
    <t>Fuel Efficiency (miles per gallon)</t>
  </si>
  <si>
    <t>58-AEO2020.86.</t>
  </si>
  <si>
    <t>58-AEO2020.87.</t>
  </si>
  <si>
    <t>Freight: Truck Stock: Fuel Efficiency: Light Medium: Diesel: Reference case</t>
  </si>
  <si>
    <t>58-AEO2020.88.ref2020-d112119a</t>
  </si>
  <si>
    <t>mpg diesel equiv</t>
  </si>
  <si>
    <t>Freight: Truck Stock: Fuel Efficiency: Light Medium: Motor Gasoline: Reference case</t>
  </si>
  <si>
    <t>58-AEO2020.89.ref2020-d112119a</t>
  </si>
  <si>
    <t>mpg gas equiv</t>
  </si>
  <si>
    <t>Freight: Truck Stock: Fuel Efficiency: Light Medium: Propane: Reference case</t>
  </si>
  <si>
    <t>58-AEO2020.90.ref2020-d112119a</t>
  </si>
  <si>
    <t>Freight: Truck Stock: Fuel Efficiency: Light Medium: Natural Gas: Reference case</t>
  </si>
  <si>
    <t>58-AEO2020.91.ref2020-d112119a</t>
  </si>
  <si>
    <t>Freight: Truck Stock: Fuel Efficiency: Light Medium: Ethanol-Flex Fuel: Reference case</t>
  </si>
  <si>
    <t>58-AEO2020.92.ref2020-d112119a</t>
  </si>
  <si>
    <t>Freight: Truck Stock: Fuel Efficiency: Light Medium: Electric: Reference case</t>
  </si>
  <si>
    <t>58-AEO2020.93.ref2020-d112119a</t>
  </si>
  <si>
    <t>Freight: Truck Stock: Fuel Efficiency: Light Medium: Plug-in Diesel Hybrid: Reference case</t>
  </si>
  <si>
    <t>58-AEO2020.94.ref2020-d112119a</t>
  </si>
  <si>
    <t>Freight: Truck Stock: Fuel Efficiency: Light Medium: Plug-in Gasoline Hybrid: Reference case</t>
  </si>
  <si>
    <t>58-AEO2020.95.ref2020-d112119a</t>
  </si>
  <si>
    <t>Freight: Truck Stock: Fuel Efficiency: Light Medium: Fuel Cell: Reference case</t>
  </si>
  <si>
    <t>58-AEO2020.96.ref2020-d112119a</t>
  </si>
  <si>
    <t>Light Medium Average</t>
  </si>
  <si>
    <t>Freight: Truck Stock: Fuel Efficiency: Light Medium: Average: Reference case</t>
  </si>
  <si>
    <t>58-AEO2020.97.ref2020-d112119a</t>
  </si>
  <si>
    <t>58-AEO2020.98.</t>
  </si>
  <si>
    <t>Freight: Truck Stock: Fuel Efficiency: Medium: Diesel: Reference case</t>
  </si>
  <si>
    <t>58-AEO2020.99.ref2020-d112119a</t>
  </si>
  <si>
    <t>Freight: Truck Stock: Fuel Efficiency: Medium: Motor Gasoline: Reference case</t>
  </si>
  <si>
    <t>58-AEO2020.100.ref2020-d112119a</t>
  </si>
  <si>
    <t>Freight: Truck Stock: Fuel Efficiency: Medium: Propane: Reference case</t>
  </si>
  <si>
    <t>58-AEO2020.101.ref2020-d112119a</t>
  </si>
  <si>
    <t>Freight: Truck Stock: Fuel Efficiency: Medium: Natural Gas: Reference case</t>
  </si>
  <si>
    <t>58-AEO2020.102.ref2020-d112119a</t>
  </si>
  <si>
    <t>Freight: Truck Stock: Fuel Efficiency: Medium: Ethanol-Flex Fuel: Reference case</t>
  </si>
  <si>
    <t>58-AEO2020.103.ref2020-d112119a</t>
  </si>
  <si>
    <t>mpg</t>
  </si>
  <si>
    <t>Freight: Truck Stock: Fuel Efficiency: Medium: Electric: Reference case</t>
  </si>
  <si>
    <t>58-AEO2020.104.ref2020-d112119a</t>
  </si>
  <si>
    <t>Freight: Truck Stock: Fuel Efficiency: Medium: Plug-in Diesel Hybrid: Reference case</t>
  </si>
  <si>
    <t>58-AEO2020.105.ref2020-d112119a</t>
  </si>
  <si>
    <t>Freight: Truck Stock: Fuel Efficiency: Medium: Plug-in Gasoline Hybrid: Reference case</t>
  </si>
  <si>
    <t>58-AEO2020.106.ref2020-d112119a</t>
  </si>
  <si>
    <t>Freight: Truck Stock: Fuel Efficiency: Medium: Fuel Cell: Reference case</t>
  </si>
  <si>
    <t>58-AEO2020.107.ref2020-d112119a</t>
  </si>
  <si>
    <t>Medium Average</t>
  </si>
  <si>
    <t>Freight: Truck Stock: Fuel Efficiency: Medium: Average: Reference case</t>
  </si>
  <si>
    <t>58-AEO2020.108.ref2020-d112119a</t>
  </si>
  <si>
    <t>58-AEO2020.109.</t>
  </si>
  <si>
    <t>Freight: Truck Stock: Fuel Efficiency: Heavy: Diesel: Reference case</t>
  </si>
  <si>
    <t>58-AEO2020.110.ref2020-d112119a</t>
  </si>
  <si>
    <t>Freight: Truck Stock: Fuel Efficiency: Heavy: Motor Gasoline: Reference case</t>
  </si>
  <si>
    <t>58-AEO2020.111.ref2020-d112119a</t>
  </si>
  <si>
    <t>Freight: Truck Stock: Fuel Efficiency: Heavy: Propane: Reference case</t>
  </si>
  <si>
    <t>58-AEO2020.112.ref2020-d112119a</t>
  </si>
  <si>
    <t>Freight: Truck Stock: Fuel Efficiency: Heavy: Natural Gas: Reference case</t>
  </si>
  <si>
    <t>58-AEO2020.113.ref2020-d112119a</t>
  </si>
  <si>
    <t>Freight: Truck Stock: Fuel Efficiency: Heavy: Ethanol-Flex Fuel: Reference case</t>
  </si>
  <si>
    <t>58-AEO2020.114.ref2020-d112119a</t>
  </si>
  <si>
    <t>Freight: Truck Stock: Fuel Efficiency: Heavy: Electric: Reference case</t>
  </si>
  <si>
    <t>58-AEO2020.115.ref2020-d112119a</t>
  </si>
  <si>
    <t>Freight: Truck Stock: Fuel Efficiency: Heavy: Plug-in Diesel Hybrid: Reference case</t>
  </si>
  <si>
    <t>58-AEO2020.116.ref2020-d112119a</t>
  </si>
  <si>
    <t>Freight: Truck Stock: Fuel Efficiency: Heavy: Plug-in Gasoline Hybrid: Reference case</t>
  </si>
  <si>
    <t>58-AEO2020.117.ref2020-d112119a</t>
  </si>
  <si>
    <t>Freight: Truck Stock: Fuel Efficiency: Heavy: Fuel Cell: Reference case</t>
  </si>
  <si>
    <t>58-AEO2020.118.ref2020-d112119a</t>
  </si>
  <si>
    <t>Heavy Average</t>
  </si>
  <si>
    <t>Freight: Truck Stock: Fuel Efficiency: Heavy: Average: Reference case</t>
  </si>
  <si>
    <t>58-AEO2020.119.ref2020-d112119a</t>
  </si>
  <si>
    <t>Average Fuel Efficiency</t>
  </si>
  <si>
    <t>Freight: Truck Stock: Fuel Efficiency: Reference case</t>
  </si>
  <si>
    <t>58-AEO2020.120.ref2020-d112119a</t>
  </si>
  <si>
    <t>Stock (millions)</t>
  </si>
  <si>
    <t>58-AEO2020.122.</t>
  </si>
  <si>
    <t>58-AEO2020.123.</t>
  </si>
  <si>
    <t>Freight: Truck Stock: Light Medium: Diesel: Reference case</t>
  </si>
  <si>
    <t>58-AEO2020.124.ref2020-d112119a</t>
  </si>
  <si>
    <t>Freight: Truck Stock: Light Medium: Motor Gasoline: Reference case</t>
  </si>
  <si>
    <t>58-AEO2020.125.ref2020-d112119a</t>
  </si>
  <si>
    <t>Freight: Truck Stock: Light Medium: Propane: Reference case</t>
  </si>
  <si>
    <t>58-AEO2020.126.ref2020-d112119a</t>
  </si>
  <si>
    <t>Freight: Truck Stock: Light Medium: Natural Gas: Reference case</t>
  </si>
  <si>
    <t>58-AEO2020.127.ref2020-d112119a</t>
  </si>
  <si>
    <t>Freight: Truck Stock: Light Medium: Ethanol-Flex Fuel: Reference case</t>
  </si>
  <si>
    <t>58-AEO2020.128.ref2020-d112119a</t>
  </si>
  <si>
    <t>Freight: Truck Stock: Light Medium: Electric: Reference case</t>
  </si>
  <si>
    <t>58-AEO2020.129.ref2020-d112119a</t>
  </si>
  <si>
    <t>Freight: Truck Stock: Light Medium: Plug-in Diesel Hybrid: Reference case</t>
  </si>
  <si>
    <t>58-AEO2020.130.ref2020-d112119a</t>
  </si>
  <si>
    <t>Freight: Truck Stock: Light Medium: Plug-in Gasoline Hybrid: Reference case</t>
  </si>
  <si>
    <t>58-AEO2020.131.ref2020-d112119a</t>
  </si>
  <si>
    <t>Freight: Truck Stock: Light Medium: Fuel Cell: Reference case</t>
  </si>
  <si>
    <t>58-AEO2020.132.ref2020-d112119a</t>
  </si>
  <si>
    <t>Freight: Truck Stock: Light Medium: Reference case</t>
  </si>
  <si>
    <t>58-AEO2020.133.ref2020-d112119a</t>
  </si>
  <si>
    <t>58-AEO2020.134.</t>
  </si>
  <si>
    <t>Freight: Truck Stock: Medium: Diesel: Reference case</t>
  </si>
  <si>
    <t>58-AEO2020.135.ref2020-d112119a</t>
  </si>
  <si>
    <t>Freight: Truck Stock: Medium: Motor Gasoline: Reference case</t>
  </si>
  <si>
    <t>58-AEO2020.136.ref2020-d112119a</t>
  </si>
  <si>
    <t>Freight: Truck Stock: Medium: Propane: Reference case</t>
  </si>
  <si>
    <t>58-AEO2020.137.ref2020-d112119a</t>
  </si>
  <si>
    <t>Freight: Truck Stock: Medium: Natural Gas: Reference case</t>
  </si>
  <si>
    <t>58-AEO2020.138.ref2020-d112119a</t>
  </si>
  <si>
    <t>Freight: Truck Stock: Medium: Ethanol-Flex Fuel: Reference case</t>
  </si>
  <si>
    <t>58-AEO2020.139.ref2020-d112119a</t>
  </si>
  <si>
    <t>Freight: Truck Stock: Medium: Electric: Reference case</t>
  </si>
  <si>
    <t>58-AEO2020.140.ref2020-d112119a</t>
  </si>
  <si>
    <t>Freight: Truck Stock: Medium: Plug-in Diesel Hybrid: Reference case</t>
  </si>
  <si>
    <t>58-AEO2020.141.ref2020-d112119a</t>
  </si>
  <si>
    <t>Freight: Truck Stock: Medium: Plug-in Gasoline Hybrid: Reference case</t>
  </si>
  <si>
    <t>58-AEO2020.142.ref2020-d112119a</t>
  </si>
  <si>
    <t>Freight: Truck Stock: Medium: Fuel Cell: Reference case</t>
  </si>
  <si>
    <t>58-AEO2020.143.ref2020-d112119a</t>
  </si>
  <si>
    <t>Freight: Truck Stock: Medium: Reference case</t>
  </si>
  <si>
    <t>58-AEO2020.144.ref2020-d112119a</t>
  </si>
  <si>
    <t>58-AEO2020.145.</t>
  </si>
  <si>
    <t>Freight: Truck Stock: Heavy: Diesel: Reference case</t>
  </si>
  <si>
    <t>58-AEO2020.146.ref2020-d112119a</t>
  </si>
  <si>
    <t>Freight: Truck Stock: Heavy: Motor Gasoline: Reference case</t>
  </si>
  <si>
    <t>58-AEO2020.147.ref2020-d112119a</t>
  </si>
  <si>
    <t>Freight: Truck Stock: Heavy: Propane: Reference case</t>
  </si>
  <si>
    <t>58-AEO2020.148.ref2020-d112119a</t>
  </si>
  <si>
    <t>Freight: Truck Stock: Heavy: Natural Gas: Reference case</t>
  </si>
  <si>
    <t>58-AEO2020.149.ref2020-d112119a</t>
  </si>
  <si>
    <t>Freight: Truck Stock: Heavy: Ethanol-Flex Fuel: Reference case</t>
  </si>
  <si>
    <t>58-AEO2020.150.ref2020-d112119a</t>
  </si>
  <si>
    <t>Freight: Truck Stock: Heavy: Electric: Reference case</t>
  </si>
  <si>
    <t>58-AEO2020.151.ref2020-d112119a</t>
  </si>
  <si>
    <t>Freight: Truck Stock: Heavy: Plug-in Diesel Hybrid: Reference case</t>
  </si>
  <si>
    <t>58-AEO2020.152.ref2020-d112119a</t>
  </si>
  <si>
    <t>Freight: Truck Stock: Heavy: Plug-in Gasoline Hybrid: Reference case</t>
  </si>
  <si>
    <t>58-AEO2020.153.ref2020-d112119a</t>
  </si>
  <si>
    <t>Freight: Truck Stock: Heavy: Fuel Cell: Reference case</t>
  </si>
  <si>
    <t>58-AEO2020.154.ref2020-d112119a</t>
  </si>
  <si>
    <t>Freight: Truck Stock: Heavy: Reference case</t>
  </si>
  <si>
    <t>58-AEO2020.155.ref2020-d112119a</t>
  </si>
  <si>
    <t>Total Stock</t>
  </si>
  <si>
    <t>Freight: Truck Stock: Reference case</t>
  </si>
  <si>
    <t>58-AEO2020.156.ref2020-d112119a</t>
  </si>
  <si>
    <t>New Trucks by Size Class</t>
  </si>
  <si>
    <t>58-AEO2020.158.</t>
  </si>
  <si>
    <t>58-AEO2020.160.</t>
  </si>
  <si>
    <t>58-AEO2020.161.</t>
  </si>
  <si>
    <t>Freight: New Trucks: Fuel Efficiency: Light Medium: Diesel: Reference case</t>
  </si>
  <si>
    <t>58-AEO2020.162.ref2020-d112119a</t>
  </si>
  <si>
    <t>Freight: New Trucks: Fuel Efficiency: Light Medium: Motor Gasoline: Reference case</t>
  </si>
  <si>
    <t>58-AEO2020.163.ref2020-d112119a</t>
  </si>
  <si>
    <t>Freight: New Trucks: Fuel Efficiency: Light Medium: Propane: Reference case</t>
  </si>
  <si>
    <t>58-AEO2020.164.ref2020-d112119a</t>
  </si>
  <si>
    <t>Freight: New Trucks: Fuel Efficiency: Light Medium: Natural Gas: Reference case</t>
  </si>
  <si>
    <t>58-AEO2020.165.ref2020-d112119a</t>
  </si>
  <si>
    <t>Freight: New Trucks: Fuel Efficiency: Light Medium: Ethanol-Flex Fuel: Reference case</t>
  </si>
  <si>
    <t>58-AEO2020.166.ref2020-d112119a</t>
  </si>
  <si>
    <t>Freight: New Trucks: Fuel Efficiency: Light Medium: Electric: Reference case</t>
  </si>
  <si>
    <t>58-AEO2020.167.ref2020-d112119a</t>
  </si>
  <si>
    <t>Freight: New Trucks: Fuel Efficiency: Light Medium: Plug-in Diesel Hybrid: Reference case</t>
  </si>
  <si>
    <t>58-AEO2020.168.ref2020-d112119a</t>
  </si>
  <si>
    <t>Freight: New Trucks: Fuel Efficiency: Light Medium: Plug-in Gasoline Hybrid: Reference case</t>
  </si>
  <si>
    <t>58-AEO2020.169.ref2020-d112119a</t>
  </si>
  <si>
    <t>Freight: New Trucks: Fuel Efficiency: Light Medium: Fuel Cell: Reference case</t>
  </si>
  <si>
    <t>58-AEO2020.170.ref2020-d112119a</t>
  </si>
  <si>
    <t>Freight: New Trucks: Fuel Efficiency: Light Medium: Average: Reference case</t>
  </si>
  <si>
    <t>58-AEO2020.171.ref2020-d112119a</t>
  </si>
  <si>
    <t>58-AEO2020.172.</t>
  </si>
  <si>
    <t>Freight: New Trucks: Fuel Efficiency: Medium: Diesel: Reference case</t>
  </si>
  <si>
    <t>58-AEO2020.173.ref2020-d112119a</t>
  </si>
  <si>
    <t>Freight: New Trucks: Fuel Efficiency: Medium: Motor Gasoline: Reference case</t>
  </si>
  <si>
    <t>58-AEO2020.174.ref2020-d112119a</t>
  </si>
  <si>
    <t>Freight: New Trucks: Fuel Efficiency: Medium: Propane: Reference case</t>
  </si>
  <si>
    <t>58-AEO2020.175.ref2020-d112119a</t>
  </si>
  <si>
    <t>Freight: New Trucks: Fuel Efficiency: Medium: Natural Gas: Reference case</t>
  </si>
  <si>
    <t>58-AEO2020.176.ref2020-d112119a</t>
  </si>
  <si>
    <t>Freight: New Trucks: Fuel Efficiency: Medium: Ethanol-Flex Fuel: Reference case</t>
  </si>
  <si>
    <t>58-AEO2020.177.ref2020-d112119a</t>
  </si>
  <si>
    <t>Freight: New Trucks: Fuel Efficiency: Medium: Electric: Reference case</t>
  </si>
  <si>
    <t>58-AEO2020.178.ref2020-d112119a</t>
  </si>
  <si>
    <t>Freight: New Trucks: Fuel Efficiency: Medium: Plug-in Diesel Hybrid: Reference case</t>
  </si>
  <si>
    <t>58-AEO2020.179.ref2020-d112119a</t>
  </si>
  <si>
    <t>Freight: New Trucks: Fuel Efficiency: Medium: Plug-in Gasoline Hybrid: Reference case</t>
  </si>
  <si>
    <t>58-AEO2020.180.ref2020-d112119a</t>
  </si>
  <si>
    <t>Freight: New Trucks: Fuel Efficiency: Medium: Fuel Cell: Reference case</t>
  </si>
  <si>
    <t>58-AEO2020.181.ref2020-d112119a</t>
  </si>
  <si>
    <t>Freight: New Trucks: Fuel Efficiency: Medium: Average: Reference case</t>
  </si>
  <si>
    <t>58-AEO2020.182.ref2020-d112119a</t>
  </si>
  <si>
    <t>58-AEO2020.183.</t>
  </si>
  <si>
    <t>Freight: New Trucks: Fuel Efficiency: Heavy: Diesel: Reference case</t>
  </si>
  <si>
    <t>58-AEO2020.184.ref2020-d112119a</t>
  </si>
  <si>
    <t>Freight: New Trucks: Fuel Efficiency: Heavy: Motor Gasoline: Reference case</t>
  </si>
  <si>
    <t>58-AEO2020.185.ref2020-d112119a</t>
  </si>
  <si>
    <t>Freight: New Trucks: Fuel Efficiency: Heavy: Propane: Reference case</t>
  </si>
  <si>
    <t>58-AEO2020.186.ref2020-d112119a</t>
  </si>
  <si>
    <t>Freight: New Trucks: Fuel Efficiency: Heavy: Natural Gas: Reference case</t>
  </si>
  <si>
    <t>58-AEO2020.187.ref2020-d112119a</t>
  </si>
  <si>
    <t>Freight: New Trucks: Fuel Efficiency: Heavy: Ethanol-Flex Fuel: Reference case</t>
  </si>
  <si>
    <t>58-AEO2020.188.ref2020-d112119a</t>
  </si>
  <si>
    <t>Freight: New Trucks: Fuel Efficiency: Heavy: Electric: Reference case</t>
  </si>
  <si>
    <t>58-AEO2020.189.ref2020-d112119a</t>
  </si>
  <si>
    <t>Freight: New Trucks: Fuel Efficiency: Heavy: Plug-in Diesel Hybrid: Reference case</t>
  </si>
  <si>
    <t>58-AEO2020.190.ref2020-d112119a</t>
  </si>
  <si>
    <t>Freight: New Trucks: Fuel Efficiency: Heavy: Plug-in Gasoline Hybrid: Reference case</t>
  </si>
  <si>
    <t>58-AEO2020.191.ref2020-d112119a</t>
  </si>
  <si>
    <t>Freight: New Trucks: Fuel Efficiency: Heavy: Fuel Cell: Reference case</t>
  </si>
  <si>
    <t>58-AEO2020.192.ref2020-d112119a</t>
  </si>
  <si>
    <t>Freight: New Trucks: Fuel Efficiency: Heavy: Average: Reference case</t>
  </si>
  <si>
    <t>58-AEO2020.193.ref2020-d112119a</t>
  </si>
  <si>
    <t>Freight: New Trucks: Fuel Efficiency: Reference case</t>
  </si>
  <si>
    <t>58-AEO2020.194.ref2020-d112119a</t>
  </si>
  <si>
    <t>Sales (thousands)</t>
  </si>
  <si>
    <t>58-AEO2020.196.</t>
  </si>
  <si>
    <t>58-AEO2020.197.</t>
  </si>
  <si>
    <t>Freight: New Trucks: Sales: Light Medium: Diesel: Reference case</t>
  </si>
  <si>
    <t>58-AEO2020.198.ref2020-d112119a</t>
  </si>
  <si>
    <t>thousands</t>
  </si>
  <si>
    <t>Freight: New Trucks: Sales: Light Medium: Motor Gasoline: Reference case</t>
  </si>
  <si>
    <t>58-AEO2020.199.ref2020-d112119a</t>
  </si>
  <si>
    <t>Freight: New Trucks: Sales: Light Medium: Propane: Reference case</t>
  </si>
  <si>
    <t>58-AEO2020.200.ref2020-d112119a</t>
  </si>
  <si>
    <t>Freight: New Trucks: Sales: Light Medium: Natural Gas: Reference case</t>
  </si>
  <si>
    <t>58-AEO2020.201.ref2020-d112119a</t>
  </si>
  <si>
    <t>Freight: New Trucks: Sales: Light Medium: Ethanol-Flex Fuel: Reference case</t>
  </si>
  <si>
    <t>58-AEO2020.202.ref2020-d112119a</t>
  </si>
  <si>
    <t>Freight: New Trucks: Sales: Light Medium: Electric: Reference case</t>
  </si>
  <si>
    <t>58-AEO2020.203.ref2020-d112119a</t>
  </si>
  <si>
    <t>Freight: New Trucks: Sales: Light Medium: Plug-in Diesel Hybrid: Reference case</t>
  </si>
  <si>
    <t>58-AEO2020.204.ref2020-d112119a</t>
  </si>
  <si>
    <t>Freight: New Trucks: Sales: Light Medium: Plug-in Gasoline Hybrid: Reference case</t>
  </si>
  <si>
    <t>58-AEO2020.205.ref2020-d112119a</t>
  </si>
  <si>
    <t>Freight: New Trucks: Sales: Light Medium: Fuel Cell: Reference case</t>
  </si>
  <si>
    <t>58-AEO2020.206.ref2020-d112119a</t>
  </si>
  <si>
    <t>Freight: New Trucks: Sales: Light Medium: Reference case</t>
  </si>
  <si>
    <t>58-AEO2020.207.ref2020-d112119a</t>
  </si>
  <si>
    <t>58-AEO2020.208.</t>
  </si>
  <si>
    <t>Freight: New Trucks: Sales: Medium: Diesel: Reference case</t>
  </si>
  <si>
    <t>58-AEO2020.209.ref2020-d112119a</t>
  </si>
  <si>
    <t>Freight: New Trucks: Sales: Medium: Motor Gasoline: Reference case</t>
  </si>
  <si>
    <t>58-AEO2020.210.ref2020-d112119a</t>
  </si>
  <si>
    <t>Freight: New Trucks: Sales: Medium: Propane: Reference case</t>
  </si>
  <si>
    <t>58-AEO2020.211.ref2020-d112119a</t>
  </si>
  <si>
    <t>Freight: New Trucks: Sales: Medium: Natural Gas: Reference case</t>
  </si>
  <si>
    <t>58-AEO2020.212.ref2020-d112119a</t>
  </si>
  <si>
    <t>Freight: New Trucks: Sales: Medium: Ethanol-Flex Fuel: Reference case</t>
  </si>
  <si>
    <t>58-AEO2020.213.ref2020-d112119a</t>
  </si>
  <si>
    <t>Freight: New Trucks: Sales: Medium: Electric: Reference case</t>
  </si>
  <si>
    <t>58-AEO2020.214.ref2020-d112119a</t>
  </si>
  <si>
    <t>Freight: New Trucks: Sales: Medium: Plug-in Diesel Hybrid: Reference case</t>
  </si>
  <si>
    <t>58-AEO2020.215.ref2020-d112119a</t>
  </si>
  <si>
    <t>Freight: New Trucks: Sales: Medium: Plug-in Gasoline Hybrid: Reference case</t>
  </si>
  <si>
    <t>58-AEO2020.216.ref2020-d112119a</t>
  </si>
  <si>
    <t>Freight: New Trucks: Sales: Medium: Fuel Cell: Reference case</t>
  </si>
  <si>
    <t>58-AEO2020.217.ref2020-d112119a</t>
  </si>
  <si>
    <t>Freight: New Trucks: Sales: Medium: Reference case</t>
  </si>
  <si>
    <t>58-AEO2020.218.ref2020-d112119a</t>
  </si>
  <si>
    <t>58-AEO2020.219.</t>
  </si>
  <si>
    <t>Freight: New Trucks: Sales: Heavy: Diesel: Reference case</t>
  </si>
  <si>
    <t>58-AEO2020.220.ref2020-d112119a</t>
  </si>
  <si>
    <t>Freight: New Trucks: Sales: Heavy: Motor Gasoline: Reference case</t>
  </si>
  <si>
    <t>58-AEO2020.221.ref2020-d112119a</t>
  </si>
  <si>
    <t>Freight: New Trucks: Sales: Heavy: Propane: Reference case</t>
  </si>
  <si>
    <t>58-AEO2020.222.ref2020-d112119a</t>
  </si>
  <si>
    <t>Freight: New Trucks: Sales: Heavy: Natural Gas: Reference case</t>
  </si>
  <si>
    <t>58-AEO2020.223.ref2020-d112119a</t>
  </si>
  <si>
    <t>Freight: New Trucks: Sales: Heavy: Ethanol-Flex Fuel: Reference case</t>
  </si>
  <si>
    <t>58-AEO2020.224.ref2020-d112119a</t>
  </si>
  <si>
    <t>Freight: New Trucks: Sales: Heavy: Electric: Reference case</t>
  </si>
  <si>
    <t>58-AEO2020.225.ref2020-d112119a</t>
  </si>
  <si>
    <t>Freight: New Trucks: Sales: Heavy: Plug-in Diesel Hybrid: Reference case</t>
  </si>
  <si>
    <t>58-AEO2020.226.ref2020-d112119a</t>
  </si>
  <si>
    <t>Freight: New Trucks: Sales: Heavy: Plug-in Gasoline Hybrid: Reference case</t>
  </si>
  <si>
    <t>58-AEO2020.227.ref2020-d112119a</t>
  </si>
  <si>
    <t>Freight: New Trucks: Sales: Heavy: Fuel Cell: Reference case</t>
  </si>
  <si>
    <t>58-AEO2020.228.ref2020-d112119a</t>
  </si>
  <si>
    <t>Freight: New Trucks: Sales: Heavy: Reference case</t>
  </si>
  <si>
    <t>58-AEO2020.229.ref2020-d112119a</t>
  </si>
  <si>
    <t>Total Sales</t>
  </si>
  <si>
    <t>Freight: New Trucks: Sales: Reference case</t>
  </si>
  <si>
    <t>58-AEO2020.230.ref2020-d112119a</t>
  </si>
  <si>
    <t>Railroads</t>
  </si>
  <si>
    <t>58-AEO2020.266.</t>
  </si>
  <si>
    <t>Ton Miles by Rail (billion)</t>
  </si>
  <si>
    <t>Freight: Railroads: Ton Miles by Rail: Reference case</t>
  </si>
  <si>
    <t>58-AEO2020.267.ref2020-d112119a</t>
  </si>
  <si>
    <t>billions</t>
  </si>
  <si>
    <t>Fuel Efficiency (ton miles per thousand Btu)</t>
  </si>
  <si>
    <t>Freight: Railroads: Fuel Efficiency: Reference case</t>
  </si>
  <si>
    <t>58-AEO2020.268.ref2020-d112119a</t>
  </si>
  <si>
    <t>ton miles/thousand B</t>
  </si>
  <si>
    <t>58-AEO2020.269.</t>
  </si>
  <si>
    <t>Distillate Fuel Oil (diesel)</t>
  </si>
  <si>
    <t>Freight: Railroads: Fuel Use: Distillate Fuel Oil: Reference case</t>
  </si>
  <si>
    <t>58-AEO2020.270.ref2020-d112119a</t>
  </si>
  <si>
    <t>Residual Fuel Oil</t>
  </si>
  <si>
    <t>Freight: Railroads: Fuel Use: Residual Fuel Oil: Reference case</t>
  </si>
  <si>
    <t>58-AEO2020.271.ref2020-d112119a</t>
  </si>
  <si>
    <t>Compressed Natural Gas</t>
  </si>
  <si>
    <t>Freight: Railroads: Fuel Use: CNG: Reference case</t>
  </si>
  <si>
    <t>58-AEO2020.272.ref2020-d112119a</t>
  </si>
  <si>
    <t>Liquefied Natural Gas</t>
  </si>
  <si>
    <t>Freight: Railroads: Fuel Use: LNG: Reference case</t>
  </si>
  <si>
    <t>58-AEO2020.273.ref2020-d112119a</t>
  </si>
  <si>
    <t>Domestic Shipping</t>
  </si>
  <si>
    <t>58-AEO2020.275.</t>
  </si>
  <si>
    <t>Ton Miles Shipping (billion)</t>
  </si>
  <si>
    <t>Freight: Domestic Shipping: Ton Miles Shipping: Reference case</t>
  </si>
  <si>
    <t>58-AEO2020.276.ref2020-d112119a</t>
  </si>
  <si>
    <t>Freight: Domestic Shipping: Fuel Efficiency: Reference case</t>
  </si>
  <si>
    <t>58-AEO2020.277.ref2020-d112119a</t>
  </si>
  <si>
    <t>58-AEO2020.278.</t>
  </si>
  <si>
    <t>Freight: Domestic Shipping: Fuel Use: Distillate Fuel Oil: Reference case</t>
  </si>
  <si>
    <t>58-AEO2020.279.ref2020-d112119a</t>
  </si>
  <si>
    <t>Freight: Domestic Shipping: Fuel Use: Residual Fuel Oil: Reference case</t>
  </si>
  <si>
    <t>58-AEO2020.280.ref2020-d112119a</t>
  </si>
  <si>
    <t>Freight: Domestic Shipping: Fuel Use: CNG: Reference case</t>
  </si>
  <si>
    <t>58-AEO2020.281.ref2020-d112119a</t>
  </si>
  <si>
    <t>Freight: Domestic Shipping: Fuel Use: LNG: Reference case</t>
  </si>
  <si>
    <t>58-AEO2020.282.ref2020-d112119a</t>
  </si>
  <si>
    <t>International Shipping</t>
  </si>
  <si>
    <t>58-AEO2020.284.</t>
  </si>
  <si>
    <t>Gross Trade (billion 2012 dollars)</t>
  </si>
  <si>
    <t>Freight: International Shipping: Gross Trade: Reference case</t>
  </si>
  <si>
    <t>58-AEO2020.285.ref2020-d112119a</t>
  </si>
  <si>
    <t>billion 2012 $</t>
  </si>
  <si>
    <t>Exports (billion 2012 dollars)</t>
  </si>
  <si>
    <t>Freight: International Shipping: Exports: Reference case</t>
  </si>
  <si>
    <t>58-AEO2020.286.ref2020-d112119a</t>
  </si>
  <si>
    <t>Imports (billion 2012 dollars)</t>
  </si>
  <si>
    <t>Freight: International Shipping: Imports: Reference case</t>
  </si>
  <si>
    <t>58-AEO2020.287.ref2020-d112119a</t>
  </si>
  <si>
    <t>58-AEO2020.288.</t>
  </si>
  <si>
    <t>Freight: International Shipping: Fuel Use: Distillate Fuel Oil: Reference case</t>
  </si>
  <si>
    <t>58-AEO2020.289.ref2020-d112119a</t>
  </si>
  <si>
    <t>Freight: International Shipping: Fuel Use: Residual Fuel Oil: Reference case</t>
  </si>
  <si>
    <t>58-AEO2020.290.ref2020-d112119a</t>
  </si>
  <si>
    <t>Freight: International Shipping: Fuel Use: CNG: Reference case</t>
  </si>
  <si>
    <t>58-AEO2020.291.ref2020-d112119a</t>
  </si>
  <si>
    <t>Freight: International Shipping: Fuel Use: LNG: Reference case</t>
  </si>
  <si>
    <t>58-AEO2020.292.ref2020-d112119a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</si>
</sst>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
    <numFmt numFmtId="165" formatCode="#,##0;#,##0"/>
    <numFmt numFmtId="166" formatCode="#,##0_);[Red]\(#,##0\);\—_)"/>
    <numFmt numFmtId="167" formatCode="#,##0.000000_);\(#,##0.000000\)"/>
    <numFmt numFmtId="168" formatCode="#,##0.00000_);\(#,##0.00000\)"/>
    <numFmt numFmtId="169" formatCode="&quot;(R)&quot;\ #,##0;&quot;(R) -&quot;#,##0;&quot;(R) &quot;\ 0"/>
    <numFmt numFmtId="170" formatCode="\(\R\)\ #,##0"/>
    <numFmt numFmtId="171" formatCode="\ #,##0"/>
    <numFmt numFmtId="172" formatCode="###0.00_)"/>
    <numFmt numFmtId="173" formatCode="#,##0.00000"/>
    <numFmt numFmtId="177" formatCode="0.0"/>
    <numFmt numFmtId="178" formatCode="\(\R\)\ #,##0.0"/>
  </numFmts>
  <fonts count="50">
    <font>
      <sz val="11"/>
      <color theme="1"/>
      <name val="Calibri"/>
      <family val="2"/>
      <scheme val="minor"/>
    </font>
    <font>
      <sz val="11"/>
      <color rgb="FF9C0006"/>
      <name val="Calibri"/>
      <family val="2"/>
      <scheme val="minor"/>
    </font>
    <font>
      <b/>
      <sz val="11"/>
      <color theme="1"/>
      <name val="Calibri"/>
      <family val="2"/>
      <scheme val="minor"/>
    </font>
    <font>
      <b/>
      <sz val="10"/>
      <name val="Times New Roman"/>
      <family val="1"/>
    </font>
    <font>
      <sz val="10"/>
      <color rgb="FF000000"/>
      <name val="Times New Roman"/>
      <family val="2"/>
    </font>
    <font>
      <b/>
      <sz val="11"/>
      <name val="Times New Roman"/>
      <family val="1"/>
    </font>
    <font>
      <sz val="11"/>
      <color rgb="FF000000"/>
      <name val="Times New Roman"/>
      <family val="2"/>
    </font>
    <font>
      <i/>
      <sz val="11"/>
      <color theme="1"/>
      <name val="Calibri"/>
      <family val="2"/>
      <scheme val="minor"/>
    </font>
    <font>
      <sz val="11"/>
      <name val="Times New Roman"/>
      <family val="1"/>
    </font>
    <font>
      <b/>
      <sz val="10"/>
      <color rgb="FF000000"/>
      <name val="Times New Roman"/>
      <family val="2"/>
    </font>
    <font>
      <sz val="11"/>
      <color rgb="FF9C5700"/>
      <name val="Calibri"/>
      <family val="2"/>
      <scheme val="minor"/>
    </font>
    <font>
      <b/>
      <sz val="14"/>
      <name val="Helv"/>
    </font>
    <font>
      <b/>
      <sz val="10"/>
      <name val="Helv"/>
    </font>
    <font>
      <b/>
      <sz val="9"/>
      <name val="Helv"/>
    </font>
    <font>
      <b/>
      <sz val="8"/>
      <name val="Helv"/>
    </font>
    <font>
      <sz val="8"/>
      <name val="Helv"/>
    </font>
    <font>
      <vertAlign val="superscript"/>
      <sz val="10"/>
      <name val="Helv"/>
    </font>
    <font>
      <b/>
      <sz val="12"/>
      <name val="P-AVGARD"/>
    </font>
    <font>
      <sz val="7"/>
      <name val="Arial"/>
      <family val="2"/>
    </font>
    <font>
      <sz val="7"/>
      <color indexed="10"/>
      <name val="Arial"/>
      <family val="2"/>
    </font>
    <font>
      <b/>
      <sz val="7"/>
      <name val="Arial"/>
      <family val="2"/>
    </font>
    <font>
      <sz val="7"/>
      <color theme="0"/>
      <name val="Arial"/>
      <family val="2"/>
    </font>
    <font>
      <sz val="6"/>
      <color theme="0"/>
      <name val="P-AVGARD"/>
    </font>
    <font>
      <sz val="7"/>
      <color theme="1"/>
      <name val="Arial"/>
      <family val="2"/>
    </font>
    <font>
      <sz val="6"/>
      <color theme="1"/>
      <name val="P-AVGARD"/>
    </font>
    <font>
      <sz val="7"/>
      <color rgb="FFFF0000"/>
      <name val="Arial"/>
      <family val="2"/>
    </font>
    <font>
      <b/>
      <sz val="12"/>
      <name val="Arial"/>
      <family val="2"/>
    </font>
    <font>
      <b/>
      <sz val="14"/>
      <name val="Arial"/>
      <family val="2"/>
    </font>
    <font>
      <sz val="10"/>
      <name val="Arial"/>
      <family val="2"/>
    </font>
    <font>
      <sz val="11"/>
      <name val="Arial Narrow"/>
      <family val="2"/>
    </font>
    <font>
      <b/>
      <sz val="11"/>
      <name val="Arial Narrow"/>
      <family val="2"/>
    </font>
    <font>
      <sz val="11"/>
      <name val="Arial"/>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i/>
      <vertAlign val="superscript"/>
      <sz val="9"/>
      <name val="Arial"/>
      <family val="2"/>
    </font>
    <font>
      <sz val="8"/>
      <name val="Arial"/>
      <family val="2"/>
    </font>
    <font>
      <sz val="8"/>
      <name val="Arial Narrow"/>
      <family val="2"/>
    </font>
    <font>
      <sz val="10"/>
      <name val="Arial Narrow"/>
      <family val="2"/>
    </font>
    <font>
      <sz val="12"/>
      <name val="Arial"/>
      <family val="2"/>
    </font>
    <font>
      <b/>
      <sz val="10"/>
      <name val="Helv"/>
      <family val="2"/>
    </font>
    <font>
      <sz val="10"/>
      <name val="Helv"/>
      <family val="2"/>
    </font>
    <font>
      <vertAlign val="superscript"/>
      <sz val="12"/>
      <name val="Helv"/>
      <family val="2"/>
    </font>
    <font>
      <sz val="8"/>
      <name val="Helv"/>
      <family val="2"/>
    </font>
    <font>
      <vertAlign val="superscript"/>
      <sz val="12"/>
      <name val="Helv"/>
    </font>
    <font>
      <u/>
      <sz val="10"/>
      <color theme="10"/>
      <name val="Arial"/>
      <family val="2"/>
    </font>
    <font>
      <sz val="10"/>
      <name val="Times New Roman"/>
      <family val="1"/>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indexed="22"/>
        <bgColor indexed="9"/>
      </patternFill>
    </fill>
    <fill>
      <patternFill patternType="solid">
        <fgColor rgb="FFFFFF00"/>
        <bgColor indexed="64"/>
      </patternFill>
    </fill>
  </fills>
  <borders count="58">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indexed="64"/>
      </bottom>
      <diagonal/>
    </border>
    <border>
      <left/>
      <right/>
      <top/>
      <bottom style="thin">
        <color indexed="22"/>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double">
        <color indexed="8"/>
      </right>
      <top style="thin">
        <color indexed="8"/>
      </top>
      <bottom/>
      <diagonal/>
    </border>
    <border>
      <left style="double">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double">
        <color indexed="8"/>
      </right>
      <top style="thin">
        <color indexed="64"/>
      </top>
      <bottom/>
      <diagonal/>
    </border>
    <border>
      <left style="double">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64"/>
      </left>
      <right style="thin">
        <color indexed="8"/>
      </right>
      <top/>
      <bottom/>
      <diagonal/>
    </border>
    <border>
      <left style="thin">
        <color indexed="8"/>
      </left>
      <right style="double">
        <color indexed="8"/>
      </right>
      <top/>
      <bottom/>
      <diagonal/>
    </border>
    <border>
      <left style="double">
        <color indexed="8"/>
      </left>
      <right style="thin">
        <color indexed="8"/>
      </right>
      <top/>
      <bottom/>
      <diagonal/>
    </border>
    <border>
      <left style="thin">
        <color indexed="8"/>
      </left>
      <right style="thin">
        <color indexed="64"/>
      </right>
      <top/>
      <bottom/>
      <diagonal/>
    </border>
    <border>
      <left style="thin">
        <color indexed="8"/>
      </left>
      <right style="thin">
        <color indexed="8"/>
      </right>
      <top/>
      <bottom style="thin">
        <color indexed="8"/>
      </bottom>
      <diagonal/>
    </border>
    <border>
      <left style="thin">
        <color indexed="64"/>
      </left>
      <right style="thin">
        <color indexed="8"/>
      </right>
      <top/>
      <bottom style="thin">
        <color indexed="8"/>
      </bottom>
      <diagonal/>
    </border>
    <border>
      <left style="thin">
        <color indexed="8"/>
      </left>
      <right style="double">
        <color indexed="8"/>
      </right>
      <top/>
      <bottom style="thin">
        <color indexed="8"/>
      </bottom>
      <diagonal/>
    </border>
    <border>
      <left style="double">
        <color indexed="8"/>
      </left>
      <right style="thin">
        <color indexed="8"/>
      </right>
      <top/>
      <bottom style="thin">
        <color indexed="8"/>
      </bottom>
      <diagonal/>
    </border>
    <border>
      <left style="thin">
        <color indexed="8"/>
      </left>
      <right/>
      <top/>
      <bottom style="thin">
        <color indexed="8"/>
      </bottom>
      <diagonal/>
    </border>
    <border>
      <left style="thin">
        <color indexed="8"/>
      </left>
      <right style="thin">
        <color indexed="64"/>
      </right>
      <top/>
      <bottom style="thin">
        <color indexed="8"/>
      </bottom>
      <diagonal/>
    </border>
    <border>
      <left style="double">
        <color indexed="8"/>
      </left>
      <right style="thin">
        <color indexed="8"/>
      </right>
      <top style="thin">
        <color indexed="8"/>
      </top>
      <bottom/>
      <diagonal/>
    </border>
    <border>
      <left style="thin">
        <color indexed="8"/>
      </left>
      <right/>
      <top/>
      <bottom/>
      <diagonal/>
    </border>
    <border>
      <left style="thin">
        <color indexed="8"/>
      </left>
      <right style="thin">
        <color indexed="64"/>
      </right>
      <top style="thin">
        <color indexed="8"/>
      </top>
      <bottom/>
      <diagonal/>
    </border>
    <border>
      <left style="double">
        <color indexed="8"/>
      </left>
      <right/>
      <top/>
      <bottom/>
      <diagonal/>
    </border>
    <border>
      <left style="thin">
        <color indexed="8"/>
      </left>
      <right style="double">
        <color indexed="8"/>
      </right>
      <top/>
      <bottom style="thin">
        <color indexed="64"/>
      </bottom>
      <diagonal/>
    </border>
    <border>
      <left style="double">
        <color indexed="8"/>
      </left>
      <right/>
      <top/>
      <bottom style="thin">
        <color indexed="8"/>
      </bottom>
      <diagonal/>
    </border>
    <border>
      <left style="thin">
        <color indexed="8"/>
      </left>
      <right style="double">
        <color indexed="8"/>
      </right>
      <top style="thin">
        <color indexed="8"/>
      </top>
      <bottom/>
      <diagonal/>
    </border>
    <border>
      <left style="thin">
        <color indexed="8"/>
      </left>
      <right style="thin">
        <color indexed="8"/>
      </right>
      <top/>
      <bottom style="double">
        <color indexed="8"/>
      </bottom>
      <diagonal/>
    </border>
    <border>
      <left style="thin">
        <color indexed="64"/>
      </left>
      <right style="thin">
        <color indexed="8"/>
      </right>
      <top/>
      <bottom style="double">
        <color indexed="8"/>
      </bottom>
      <diagonal/>
    </border>
    <border>
      <left style="thin">
        <color indexed="8"/>
      </left>
      <right style="double">
        <color indexed="8"/>
      </right>
      <top/>
      <bottom style="double">
        <color indexed="8"/>
      </bottom>
      <diagonal/>
    </border>
    <border>
      <left style="double">
        <color indexed="8"/>
      </left>
      <right style="thin">
        <color indexed="8"/>
      </right>
      <top/>
      <bottom style="double">
        <color indexed="8"/>
      </bottom>
      <diagonal/>
    </border>
    <border>
      <left style="thin">
        <color indexed="8"/>
      </left>
      <right/>
      <top/>
      <bottom style="double">
        <color indexed="8"/>
      </bottom>
      <diagonal/>
    </border>
    <border>
      <left style="thin">
        <color indexed="8"/>
      </left>
      <right style="thin">
        <color indexed="64"/>
      </right>
      <top/>
      <bottom style="double">
        <color indexed="8"/>
      </bottom>
      <diagonal/>
    </border>
    <border>
      <left style="thin">
        <color indexed="8"/>
      </left>
      <right style="thin">
        <color indexed="8"/>
      </right>
      <top style="double">
        <color indexed="8"/>
      </top>
      <bottom style="thin">
        <color indexed="64"/>
      </bottom>
      <diagonal/>
    </border>
    <border>
      <left style="thin">
        <color indexed="64"/>
      </left>
      <right style="thin">
        <color indexed="8"/>
      </right>
      <top style="double">
        <color indexed="8"/>
      </top>
      <bottom style="thin">
        <color indexed="64"/>
      </bottom>
      <diagonal/>
    </border>
    <border>
      <left style="thin">
        <color indexed="8"/>
      </left>
      <right/>
      <top style="double">
        <color indexed="8"/>
      </top>
      <bottom style="thin">
        <color indexed="64"/>
      </bottom>
      <diagonal/>
    </border>
    <border>
      <left style="double">
        <color indexed="8"/>
      </left>
      <right style="thin">
        <color indexed="8"/>
      </right>
      <top style="double">
        <color indexed="8"/>
      </top>
      <bottom style="thin">
        <color indexed="64"/>
      </bottom>
      <diagonal/>
    </border>
    <border>
      <left style="thin">
        <color indexed="8"/>
      </left>
      <right style="thin">
        <color indexed="64"/>
      </right>
      <top style="double">
        <color indexed="8"/>
      </top>
      <bottom style="thin">
        <color indexed="64"/>
      </bottom>
      <diagonal/>
    </border>
    <border>
      <left/>
      <right/>
      <top/>
      <bottom style="medium">
        <color auto="1"/>
      </bottom>
      <diagonal/>
    </border>
    <border>
      <left/>
      <right/>
      <top style="medium">
        <color auto="1"/>
      </top>
      <bottom style="thin">
        <color auto="1"/>
      </bottom>
      <diagonal/>
    </border>
    <border>
      <left/>
      <right/>
      <top style="medium">
        <color indexed="64"/>
      </top>
      <bottom/>
      <diagonal/>
    </border>
    <border>
      <left/>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s>
  <cellStyleXfs count="21">
    <xf numFmtId="0" fontId="0" fillId="0" borderId="0"/>
    <xf numFmtId="0" fontId="1" fillId="2" borderId="0" applyNumberFormat="0" applyBorder="0" applyAlignment="0" applyProtection="0"/>
    <xf numFmtId="0" fontId="10" fillId="3" borderId="0" applyNumberFormat="0" applyBorder="0" applyAlignment="0" applyProtection="0"/>
    <xf numFmtId="0" fontId="11" fillId="0" borderId="0">
      <alignment horizontal="left" vertical="top"/>
    </xf>
    <xf numFmtId="0" fontId="12" fillId="4" borderId="0">
      <alignment horizontal="centerContinuous" wrapText="1"/>
    </xf>
    <xf numFmtId="49" fontId="13" fillId="4" borderId="10">
      <alignment horizontal="left" vertical="center"/>
    </xf>
    <xf numFmtId="0" fontId="14" fillId="0" borderId="11" applyFill="0">
      <alignment horizontal="left"/>
    </xf>
    <xf numFmtId="49" fontId="15" fillId="0" borderId="11" applyFill="0">
      <alignment horizontal="left"/>
    </xf>
    <xf numFmtId="3" fontId="15" fillId="0" borderId="11">
      <alignment horizontal="right"/>
    </xf>
    <xf numFmtId="49" fontId="16" fillId="0" borderId="11" applyFill="0">
      <alignment horizontal="left"/>
    </xf>
    <xf numFmtId="0" fontId="15" fillId="0" borderId="0">
      <alignment horizontal="left"/>
    </xf>
    <xf numFmtId="0" fontId="12" fillId="0" borderId="11">
      <alignment horizontal="left"/>
    </xf>
    <xf numFmtId="0" fontId="12" fillId="0" borderId="11">
      <alignment horizontal="left" vertical="center"/>
    </xf>
    <xf numFmtId="3" fontId="15" fillId="0" borderId="11">
      <alignment horizontal="right" vertical="center"/>
    </xf>
    <xf numFmtId="0" fontId="43" fillId="0" borderId="11">
      <alignment horizontal="left"/>
    </xf>
    <xf numFmtId="172" fontId="44" fillId="0" borderId="11" applyNumberFormat="0" applyFill="0">
      <alignment horizontal="right"/>
    </xf>
    <xf numFmtId="0" fontId="45" fillId="0" borderId="0">
      <alignment horizontal="right"/>
    </xf>
    <xf numFmtId="0" fontId="46" fillId="0" borderId="0">
      <alignment horizontal="left"/>
    </xf>
    <xf numFmtId="0" fontId="12" fillId="0" borderId="11" applyFill="0">
      <alignment horizontal="left"/>
    </xf>
    <xf numFmtId="0" fontId="47" fillId="0" borderId="0">
      <alignment horizontal="right"/>
    </xf>
    <xf numFmtId="0" fontId="48" fillId="0" borderId="0" applyNumberFormat="0" applyFill="0" applyBorder="0" applyAlignment="0" applyProtection="0"/>
  </cellStyleXfs>
  <cellXfs count="338">
    <xf numFmtId="0" fontId="0" fillId="0" borderId="0" xfId="0"/>
    <xf numFmtId="0" fontId="2" fillId="0" borderId="0" xfId="0" applyFont="1"/>
    <xf numFmtId="0" fontId="0" fillId="0" borderId="1" xfId="0" applyBorder="1" applyAlignment="1">
      <alignment horizontal="left" vertical="top" wrapText="1"/>
    </xf>
    <xf numFmtId="0" fontId="3" fillId="0" borderId="4" xfId="0" applyFont="1" applyBorder="1" applyAlignment="1">
      <alignment horizontal="left" vertical="top" wrapText="1"/>
    </xf>
    <xf numFmtId="164" fontId="4" fillId="0" borderId="4" xfId="0" applyNumberFormat="1" applyFont="1" applyBorder="1" applyAlignment="1">
      <alignment horizontal="center" vertical="top" wrapText="1"/>
    </xf>
    <xf numFmtId="165" fontId="4" fillId="0" borderId="4" xfId="0" applyNumberFormat="1" applyFont="1" applyBorder="1" applyAlignment="1">
      <alignment horizontal="center" vertical="top" wrapText="1"/>
    </xf>
    <xf numFmtId="0" fontId="0" fillId="0" borderId="4" xfId="0" applyBorder="1"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3" fillId="0" borderId="4" xfId="0" applyFont="1" applyBorder="1" applyAlignment="1">
      <alignment horizontal="left" vertical="center" wrapText="1"/>
    </xf>
    <xf numFmtId="0" fontId="3" fillId="0" borderId="4" xfId="0" applyFont="1" applyBorder="1" applyAlignment="1">
      <alignment horizontal="center" vertical="top" wrapText="1"/>
    </xf>
    <xf numFmtId="164" fontId="6" fillId="0" borderId="4" xfId="0" applyNumberFormat="1" applyFont="1" applyBorder="1" applyAlignment="1">
      <alignment horizontal="left" vertical="top" wrapText="1"/>
    </xf>
    <xf numFmtId="164" fontId="6" fillId="0" borderId="4" xfId="0" applyNumberFormat="1" applyFont="1" applyBorder="1" applyAlignment="1">
      <alignment horizontal="center" vertical="top" wrapText="1"/>
    </xf>
    <xf numFmtId="0" fontId="7" fillId="0" borderId="0" xfId="0" applyFont="1"/>
    <xf numFmtId="0" fontId="5" fillId="0" borderId="0" xfId="0" applyFont="1" applyAlignment="1">
      <alignment horizontal="center" vertical="top"/>
    </xf>
    <xf numFmtId="0" fontId="5" fillId="0" borderId="4" xfId="0" applyFont="1" applyBorder="1" applyAlignment="1">
      <alignment horizontal="left" vertical="top" wrapText="1"/>
    </xf>
    <xf numFmtId="0" fontId="8" fillId="0" borderId="4" xfId="0" applyFont="1" applyBorder="1" applyAlignment="1">
      <alignment horizontal="center" vertical="top" wrapText="1"/>
    </xf>
    <xf numFmtId="165" fontId="6" fillId="0" borderId="4" xfId="0" applyNumberFormat="1" applyFont="1" applyBorder="1" applyAlignment="1">
      <alignment horizontal="left" vertical="top" wrapText="1"/>
    </xf>
    <xf numFmtId="0" fontId="3" fillId="0" borderId="8" xfId="0" applyFont="1" applyFill="1" applyBorder="1" applyAlignment="1">
      <alignment horizontal="left" vertical="top" wrapText="1"/>
    </xf>
    <xf numFmtId="164" fontId="4" fillId="0" borderId="4" xfId="0" applyNumberFormat="1" applyFont="1" applyBorder="1" applyAlignment="1">
      <alignment horizontal="left" vertical="top" wrapText="1"/>
    </xf>
    <xf numFmtId="165" fontId="4" fillId="0" borderId="4" xfId="0" applyNumberFormat="1" applyFont="1" applyBorder="1" applyAlignment="1">
      <alignment horizontal="left" vertical="top" wrapText="1"/>
    </xf>
    <xf numFmtId="165" fontId="9" fillId="0" borderId="4" xfId="0" applyNumberFormat="1" applyFont="1" applyBorder="1" applyAlignment="1">
      <alignment horizontal="left" vertical="top" wrapText="1"/>
    </xf>
    <xf numFmtId="0" fontId="1" fillId="2" borderId="0" xfId="1"/>
    <xf numFmtId="11" fontId="0" fillId="0" borderId="0" xfId="0" applyNumberFormat="1"/>
    <xf numFmtId="11" fontId="10" fillId="3" borderId="0" xfId="2" applyNumberFormat="1"/>
    <xf numFmtId="10" fontId="0" fillId="0" borderId="0" xfId="0" applyNumberFormat="1"/>
    <xf numFmtId="0" fontId="0" fillId="0" borderId="0" xfId="0" applyFont="1"/>
    <xf numFmtId="0" fontId="0" fillId="0" borderId="0" xfId="0" applyProtection="1">
      <protection locked="0"/>
    </xf>
    <xf numFmtId="0" fontId="18" fillId="0" borderId="0" xfId="0" applyFont="1" applyProtection="1">
      <protection locked="0"/>
    </xf>
    <xf numFmtId="49" fontId="18" fillId="0" borderId="0" xfId="0" applyNumberFormat="1" applyFont="1" applyAlignment="1" applyProtection="1">
      <alignment horizontal="left"/>
      <protection locked="0"/>
    </xf>
    <xf numFmtId="0" fontId="19" fillId="0" borderId="0" xfId="0" applyFont="1" applyAlignment="1" applyProtection="1">
      <alignment horizontal="center"/>
      <protection locked="0"/>
    </xf>
    <xf numFmtId="0" fontId="18" fillId="0" borderId="0" xfId="0" applyFont="1" applyAlignment="1" applyProtection="1">
      <alignment horizontal="center"/>
      <protection locked="0"/>
    </xf>
    <xf numFmtId="0" fontId="18" fillId="0" borderId="0" xfId="0" applyFont="1" applyAlignment="1" applyProtection="1">
      <alignment horizontal="right"/>
      <protection locked="0"/>
    </xf>
    <xf numFmtId="0" fontId="18" fillId="0" borderId="12" xfId="0" applyFont="1" applyBorder="1" applyAlignment="1" applyProtection="1">
      <alignment horizontal="center"/>
      <protection locked="0"/>
    </xf>
    <xf numFmtId="0" fontId="18" fillId="0" borderId="18" xfId="0" applyFont="1" applyBorder="1" applyAlignment="1" applyProtection="1">
      <alignment horizontal="center"/>
      <protection locked="0"/>
    </xf>
    <xf numFmtId="0" fontId="18" fillId="0" borderId="19" xfId="0" applyFont="1" applyBorder="1" applyAlignment="1" applyProtection="1">
      <alignment horizontal="center"/>
      <protection locked="0"/>
    </xf>
    <xf numFmtId="0" fontId="18" fillId="0" borderId="20" xfId="0" applyFont="1" applyBorder="1" applyAlignment="1" applyProtection="1">
      <alignment horizontal="center"/>
      <protection locked="0"/>
    </xf>
    <xf numFmtId="0" fontId="18" fillId="0" borderId="21" xfId="0" applyFont="1" applyBorder="1" applyAlignment="1" applyProtection="1">
      <alignment horizontal="center"/>
      <protection locked="0"/>
    </xf>
    <xf numFmtId="0" fontId="18" fillId="0" borderId="22" xfId="0" applyFont="1" applyBorder="1" applyAlignment="1" applyProtection="1">
      <alignment horizontal="center"/>
      <protection locked="0"/>
    </xf>
    <xf numFmtId="0" fontId="18" fillId="0" borderId="23" xfId="0" applyFont="1" applyBorder="1" applyAlignment="1" applyProtection="1">
      <alignment horizontal="center"/>
      <protection locked="0"/>
    </xf>
    <xf numFmtId="0" fontId="18" fillId="0" borderId="0" xfId="0" applyFont="1"/>
    <xf numFmtId="0" fontId="18" fillId="0" borderId="24" xfId="0" applyFont="1" applyBorder="1" applyAlignment="1" applyProtection="1">
      <alignment horizontal="center"/>
      <protection locked="0"/>
    </xf>
    <xf numFmtId="0" fontId="18" fillId="0" borderId="25" xfId="0" applyFont="1" applyBorder="1" applyAlignment="1" applyProtection="1">
      <alignment horizontal="center"/>
      <protection locked="0"/>
    </xf>
    <xf numFmtId="0" fontId="18" fillId="0" borderId="26" xfId="0" applyFont="1" applyBorder="1" applyAlignment="1" applyProtection="1">
      <alignment horizontal="center"/>
      <protection locked="0"/>
    </xf>
    <xf numFmtId="0" fontId="18" fillId="0" borderId="27" xfId="0" applyFont="1" applyBorder="1" applyAlignment="1" applyProtection="1">
      <alignment horizontal="center"/>
      <protection locked="0"/>
    </xf>
    <xf numFmtId="0" fontId="20" fillId="0" borderId="0" xfId="0" applyFont="1"/>
    <xf numFmtId="0" fontId="20" fillId="0" borderId="0" xfId="0" applyFont="1" applyAlignment="1" applyProtection="1">
      <alignment horizontal="left"/>
      <protection locked="0"/>
    </xf>
    <xf numFmtId="0" fontId="21" fillId="0" borderId="0" xfId="0" applyFont="1" applyAlignment="1" applyProtection="1">
      <alignment horizontal="center"/>
      <protection locked="0"/>
    </xf>
    <xf numFmtId="0" fontId="21" fillId="0" borderId="0" xfId="0" applyFont="1" applyProtection="1">
      <protection locked="0"/>
    </xf>
    <xf numFmtId="0" fontId="22" fillId="0" borderId="0" xfId="0" applyFont="1" applyProtection="1">
      <protection locked="0"/>
    </xf>
    <xf numFmtId="0" fontId="18" fillId="0" borderId="28" xfId="0" applyFont="1" applyBorder="1" applyProtection="1">
      <protection locked="0"/>
    </xf>
    <xf numFmtId="0" fontId="18" fillId="0" borderId="29" xfId="0" applyFont="1" applyBorder="1" applyProtection="1">
      <protection locked="0"/>
    </xf>
    <xf numFmtId="0" fontId="18" fillId="0" borderId="30" xfId="0" applyFont="1" applyBorder="1" applyProtection="1">
      <protection locked="0"/>
    </xf>
    <xf numFmtId="0" fontId="18" fillId="0" borderId="31" xfId="0" applyFont="1" applyBorder="1" applyProtection="1">
      <protection locked="0"/>
    </xf>
    <xf numFmtId="0" fontId="18" fillId="0" borderId="32" xfId="0" applyFont="1" applyBorder="1" applyProtection="1">
      <protection locked="0"/>
    </xf>
    <xf numFmtId="0" fontId="18" fillId="0" borderId="33" xfId="0" applyFont="1" applyBorder="1" applyProtection="1">
      <protection locked="0"/>
    </xf>
    <xf numFmtId="0" fontId="21" fillId="0" borderId="0" xfId="0" applyFont="1" applyAlignment="1">
      <alignment horizontal="center"/>
    </xf>
    <xf numFmtId="0" fontId="21" fillId="0" borderId="0" xfId="0" applyFont="1"/>
    <xf numFmtId="0" fontId="18" fillId="0" borderId="18" xfId="0" applyFont="1" applyBorder="1" applyProtection="1">
      <protection locked="0"/>
    </xf>
    <xf numFmtId="166" fontId="18" fillId="0" borderId="24" xfId="0" applyNumberFormat="1" applyFont="1" applyBorder="1" applyProtection="1">
      <protection locked="0"/>
    </xf>
    <xf numFmtId="166" fontId="18" fillId="0" borderId="18" xfId="0" applyNumberFormat="1" applyFont="1" applyBorder="1" applyProtection="1">
      <protection locked="0"/>
    </xf>
    <xf numFmtId="166" fontId="18" fillId="0" borderId="25" xfId="0" applyNumberFormat="1" applyFont="1" applyBorder="1" applyProtection="1">
      <protection locked="0"/>
    </xf>
    <xf numFmtId="166" fontId="18" fillId="0" borderId="34" xfId="0" applyNumberFormat="1" applyFont="1" applyBorder="1"/>
    <xf numFmtId="166" fontId="18" fillId="0" borderId="35" xfId="0" applyNumberFormat="1" applyFont="1" applyBorder="1" applyProtection="1">
      <protection locked="0"/>
    </xf>
    <xf numFmtId="166" fontId="18" fillId="0" borderId="16" xfId="0" applyNumberFormat="1" applyFont="1" applyBorder="1" applyProtection="1">
      <protection locked="0"/>
    </xf>
    <xf numFmtId="166" fontId="18" fillId="0" borderId="12" xfId="0" applyNumberFormat="1" applyFont="1" applyBorder="1" applyProtection="1">
      <protection locked="0"/>
    </xf>
    <xf numFmtId="166" fontId="18" fillId="0" borderId="36" xfId="0" applyNumberFormat="1" applyFont="1" applyBorder="1" applyProtection="1">
      <protection locked="0"/>
    </xf>
    <xf numFmtId="167" fontId="18" fillId="0" borderId="0" xfId="0" applyNumberFormat="1" applyFont="1" applyProtection="1">
      <protection locked="0"/>
    </xf>
    <xf numFmtId="0" fontId="23" fillId="0" borderId="0" xfId="0" applyFont="1"/>
    <xf numFmtId="166" fontId="18" fillId="0" borderId="26" xfId="0" applyNumberFormat="1" applyFont="1" applyBorder="1"/>
    <xf numFmtId="166" fontId="18" fillId="0" borderId="37" xfId="0" applyNumberFormat="1" applyFont="1" applyBorder="1" applyProtection="1">
      <protection locked="0"/>
    </xf>
    <xf numFmtId="166" fontId="18" fillId="0" borderId="27" xfId="0" applyNumberFormat="1" applyFont="1" applyBorder="1" applyProtection="1">
      <protection locked="0"/>
    </xf>
    <xf numFmtId="168" fontId="18" fillId="0" borderId="0" xfId="0" applyNumberFormat="1" applyFont="1" applyProtection="1">
      <protection locked="0"/>
    </xf>
    <xf numFmtId="166" fontId="18" fillId="0" borderId="29" xfId="0" applyNumberFormat="1" applyFont="1" applyBorder="1" applyProtection="1">
      <protection locked="0"/>
    </xf>
    <xf numFmtId="166" fontId="18" fillId="0" borderId="28" xfId="0" applyNumberFormat="1" applyFont="1" applyBorder="1" applyProtection="1">
      <protection locked="0"/>
    </xf>
    <xf numFmtId="166" fontId="18" fillId="0" borderId="38" xfId="0" applyNumberFormat="1" applyFont="1" applyBorder="1" applyProtection="1">
      <protection locked="0"/>
    </xf>
    <xf numFmtId="166" fontId="18" fillId="0" borderId="31" xfId="0" applyNumberFormat="1" applyFont="1" applyBorder="1"/>
    <xf numFmtId="166" fontId="18" fillId="0" borderId="39" xfId="0" applyNumberFormat="1" applyFont="1" applyBorder="1" applyProtection="1">
      <protection locked="0"/>
    </xf>
    <xf numFmtId="166" fontId="18" fillId="0" borderId="33" xfId="0" applyNumberFormat="1" applyFont="1" applyBorder="1" applyProtection="1">
      <protection locked="0"/>
    </xf>
    <xf numFmtId="166" fontId="18" fillId="0" borderId="21" xfId="0" applyNumberFormat="1" applyFont="1" applyBorder="1" applyProtection="1">
      <protection locked="0"/>
    </xf>
    <xf numFmtId="0" fontId="0" fillId="5" borderId="0" xfId="0" applyFill="1" applyProtection="1">
      <protection locked="0"/>
    </xf>
    <xf numFmtId="166" fontId="18" fillId="0" borderId="30" xfId="0" applyNumberFormat="1" applyFont="1" applyBorder="1" applyProtection="1">
      <protection locked="0"/>
    </xf>
    <xf numFmtId="166" fontId="18" fillId="0" borderId="18" xfId="0" applyNumberFormat="1" applyFont="1" applyBorder="1"/>
    <xf numFmtId="166" fontId="18" fillId="0" borderId="40" xfId="0" applyNumberFormat="1" applyFont="1" applyBorder="1" applyProtection="1">
      <protection locked="0"/>
    </xf>
    <xf numFmtId="166" fontId="18" fillId="0" borderId="34" xfId="0" applyNumberFormat="1" applyFont="1" applyBorder="1" applyProtection="1">
      <protection locked="0"/>
    </xf>
    <xf numFmtId="166" fontId="18" fillId="0" borderId="26" xfId="0" applyNumberFormat="1" applyFont="1" applyBorder="1" applyProtection="1">
      <protection locked="0"/>
    </xf>
    <xf numFmtId="166" fontId="18" fillId="0" borderId="31" xfId="0" applyNumberFormat="1" applyFont="1" applyBorder="1" applyProtection="1">
      <protection locked="0"/>
    </xf>
    <xf numFmtId="0" fontId="23" fillId="0" borderId="18" xfId="0" applyFont="1" applyBorder="1" applyProtection="1">
      <protection locked="0"/>
    </xf>
    <xf numFmtId="166" fontId="23" fillId="0" borderId="35" xfId="0" applyNumberFormat="1" applyFont="1" applyBorder="1" applyProtection="1">
      <protection locked="0"/>
    </xf>
    <xf numFmtId="166" fontId="23" fillId="0" borderId="26" xfId="0" applyNumberFormat="1" applyFont="1" applyBorder="1" applyProtection="1">
      <protection locked="0"/>
    </xf>
    <xf numFmtId="166" fontId="23" fillId="0" borderId="18" xfId="0" applyNumberFormat="1" applyFont="1" applyBorder="1" applyProtection="1">
      <protection locked="0"/>
    </xf>
    <xf numFmtId="166" fontId="23" fillId="0" borderId="27" xfId="0" applyNumberFormat="1" applyFont="1" applyBorder="1" applyProtection="1">
      <protection locked="0"/>
    </xf>
    <xf numFmtId="168" fontId="23" fillId="0" borderId="0" xfId="0" applyNumberFormat="1" applyFont="1" applyProtection="1">
      <protection locked="0"/>
    </xf>
    <xf numFmtId="0" fontId="23" fillId="0" borderId="0" xfId="0" applyFont="1" applyProtection="1">
      <protection locked="0"/>
    </xf>
    <xf numFmtId="0" fontId="24" fillId="0" borderId="0" xfId="0" applyFont="1" applyProtection="1">
      <protection locked="0"/>
    </xf>
    <xf numFmtId="0" fontId="18" fillId="0" borderId="41" xfId="0" applyFont="1" applyBorder="1" applyProtection="1">
      <protection locked="0"/>
    </xf>
    <xf numFmtId="166" fontId="18" fillId="0" borderId="42" xfId="0" applyNumberFormat="1" applyFont="1" applyBorder="1" applyProtection="1">
      <protection locked="0"/>
    </xf>
    <xf numFmtId="166" fontId="18" fillId="0" borderId="41" xfId="0" applyNumberFormat="1" applyFont="1" applyBorder="1" applyProtection="1">
      <protection locked="0"/>
    </xf>
    <xf numFmtId="166" fontId="18" fillId="0" borderId="43" xfId="0" applyNumberFormat="1" applyFont="1" applyBorder="1" applyProtection="1">
      <protection locked="0"/>
    </xf>
    <xf numFmtId="166" fontId="18" fillId="0" borderId="44" xfId="0" applyNumberFormat="1" applyFont="1" applyBorder="1"/>
    <xf numFmtId="166" fontId="18" fillId="0" borderId="45" xfId="0" applyNumberFormat="1" applyFont="1" applyBorder="1" applyProtection="1">
      <protection locked="0"/>
    </xf>
    <xf numFmtId="166" fontId="18" fillId="0" borderId="44" xfId="0" applyNumberFormat="1" applyFont="1" applyBorder="1" applyProtection="1">
      <protection locked="0"/>
    </xf>
    <xf numFmtId="166" fontId="18" fillId="0" borderId="46" xfId="0" applyNumberFormat="1" applyFont="1" applyBorder="1" applyProtection="1">
      <protection locked="0"/>
    </xf>
    <xf numFmtId="0" fontId="18" fillId="0" borderId="47" xfId="0" applyFont="1" applyBorder="1" applyAlignment="1" applyProtection="1">
      <alignment horizontal="center"/>
      <protection locked="0"/>
    </xf>
    <xf numFmtId="166" fontId="18" fillId="0" borderId="48" xfId="0" applyNumberFormat="1" applyFont="1" applyBorder="1" applyProtection="1">
      <protection locked="0"/>
    </xf>
    <xf numFmtId="166" fontId="18" fillId="0" borderId="47" xfId="0" applyNumberFormat="1" applyFont="1" applyBorder="1" applyProtection="1">
      <protection locked="0"/>
    </xf>
    <xf numFmtId="166" fontId="18" fillId="0" borderId="49" xfId="0" applyNumberFormat="1" applyFont="1" applyBorder="1" applyProtection="1">
      <protection locked="0"/>
    </xf>
    <xf numFmtId="166" fontId="18" fillId="0" borderId="50" xfId="0" applyNumberFormat="1" applyFont="1" applyBorder="1" applyProtection="1">
      <protection locked="0"/>
    </xf>
    <xf numFmtId="166" fontId="18" fillId="0" borderId="51" xfId="0" applyNumberFormat="1" applyFont="1" applyBorder="1" applyProtection="1">
      <protection locked="0"/>
    </xf>
    <xf numFmtId="166" fontId="18" fillId="0" borderId="0" xfId="0" applyNumberFormat="1" applyFont="1" applyProtection="1">
      <protection locked="0"/>
    </xf>
    <xf numFmtId="0" fontId="18" fillId="0" borderId="0" xfId="0" applyFont="1" applyAlignment="1" applyProtection="1">
      <alignment vertical="top"/>
      <protection locked="0"/>
    </xf>
    <xf numFmtId="0" fontId="25" fillId="0" borderId="0" xfId="0" applyFont="1" applyAlignment="1" applyProtection="1">
      <alignment vertical="top"/>
      <protection locked="0"/>
    </xf>
    <xf numFmtId="0" fontId="18" fillId="0" borderId="0" xfId="0" applyFont="1" applyAlignment="1">
      <alignment vertical="top" wrapText="1"/>
    </xf>
    <xf numFmtId="0" fontId="28" fillId="0" borderId="0" xfId="0" applyFont="1"/>
    <xf numFmtId="0" fontId="29" fillId="0" borderId="10" xfId="0" applyFont="1" applyBorder="1" applyAlignment="1">
      <alignment horizontal="center"/>
    </xf>
    <xf numFmtId="0" fontId="30" fillId="0" borderId="10" xfId="11" applyFont="1" applyBorder="1" applyAlignment="1">
      <alignment horizontal="center"/>
    </xf>
    <xf numFmtId="0" fontId="30" fillId="0" borderId="10" xfId="0" applyFont="1" applyBorder="1" applyAlignment="1">
      <alignment horizontal="center"/>
    </xf>
    <xf numFmtId="0" fontId="30" fillId="0" borderId="53" xfId="0" applyFont="1" applyBorder="1" applyAlignment="1">
      <alignment horizontal="center"/>
    </xf>
    <xf numFmtId="0" fontId="29" fillId="0" borderId="0" xfId="0" applyFont="1" applyAlignment="1">
      <alignment horizontal="center"/>
    </xf>
    <xf numFmtId="0" fontId="30" fillId="0" borderId="0" xfId="12" quotePrefix="1" applyFont="1" applyBorder="1" applyAlignment="1">
      <alignment horizontal="left"/>
    </xf>
    <xf numFmtId="3" fontId="29" fillId="0" borderId="0" xfId="13" applyFont="1" applyBorder="1" applyAlignment="1">
      <alignment horizontal="right"/>
    </xf>
    <xf numFmtId="3" fontId="29" fillId="0" borderId="0" xfId="0" applyNumberFormat="1" applyFont="1"/>
    <xf numFmtId="3" fontId="30" fillId="0" borderId="0" xfId="0" applyNumberFormat="1" applyFont="1"/>
    <xf numFmtId="0" fontId="30" fillId="0" borderId="0" xfId="0" applyFont="1"/>
    <xf numFmtId="0" fontId="31" fillId="0" borderId="0" xfId="0" applyFont="1"/>
    <xf numFmtId="0" fontId="29" fillId="0" borderId="0" xfId="12" applyFont="1" applyBorder="1" applyAlignment="1">
      <alignment horizontal="left"/>
    </xf>
    <xf numFmtId="3" fontId="29" fillId="0" borderId="0" xfId="0" applyNumberFormat="1" applyFont="1" applyAlignment="1">
      <alignment horizontal="right"/>
    </xf>
    <xf numFmtId="0" fontId="29" fillId="0" borderId="0" xfId="0" applyFont="1"/>
    <xf numFmtId="3" fontId="30" fillId="0" borderId="0" xfId="13" applyFont="1" applyBorder="1" applyAlignment="1">
      <alignment horizontal="right"/>
    </xf>
    <xf numFmtId="0" fontId="29" fillId="0" borderId="0" xfId="0" applyFont="1" applyAlignment="1">
      <alignment horizontal="left"/>
    </xf>
    <xf numFmtId="0" fontId="30" fillId="0" borderId="0" xfId="12" applyFont="1" applyBorder="1" applyAlignment="1">
      <alignment horizontal="left"/>
    </xf>
    <xf numFmtId="0" fontId="31" fillId="0" borderId="0" xfId="0" applyFont="1" applyAlignment="1">
      <alignment horizontal="right"/>
    </xf>
    <xf numFmtId="169" fontId="29" fillId="0" borderId="0" xfId="12" applyNumberFormat="1" applyFont="1" applyBorder="1" applyAlignment="1">
      <alignment horizontal="left"/>
    </xf>
    <xf numFmtId="3" fontId="31" fillId="0" borderId="0" xfId="0" applyNumberFormat="1" applyFont="1" applyAlignment="1">
      <alignment horizontal="right"/>
    </xf>
    <xf numFmtId="3" fontId="29" fillId="0" borderId="0" xfId="12" applyNumberFormat="1" applyFont="1" applyBorder="1" applyAlignment="1">
      <alignment horizontal="right"/>
    </xf>
    <xf numFmtId="170" fontId="29" fillId="0" borderId="0" xfId="13" applyNumberFormat="1" applyFont="1" applyBorder="1" applyAlignment="1">
      <alignment horizontal="right"/>
    </xf>
    <xf numFmtId="3" fontId="29" fillId="0" borderId="0" xfId="0" applyNumberFormat="1" applyFont="1" applyAlignment="1">
      <alignment horizontal="right" wrapText="1"/>
    </xf>
    <xf numFmtId="170" fontId="29" fillId="0" borderId="0" xfId="0" applyNumberFormat="1" applyFont="1" applyAlignment="1">
      <alignment horizontal="right"/>
    </xf>
    <xf numFmtId="0" fontId="29" fillId="0" borderId="0" xfId="12" applyFont="1" applyBorder="1" applyAlignment="1">
      <alignment horizontal="left" wrapText="1"/>
    </xf>
    <xf numFmtId="171" fontId="29" fillId="0" borderId="0" xfId="0" applyNumberFormat="1" applyFont="1"/>
    <xf numFmtId="0" fontId="29" fillId="0" borderId="52" xfId="12" applyFont="1" applyBorder="1" applyAlignment="1">
      <alignment horizontal="left"/>
    </xf>
    <xf numFmtId="3" fontId="29" fillId="0" borderId="52" xfId="13" applyFont="1" applyBorder="1" applyAlignment="1">
      <alignment horizontal="right"/>
    </xf>
    <xf numFmtId="3" fontId="29" fillId="0" borderId="52" xfId="12" applyNumberFormat="1" applyFont="1" applyBorder="1" applyAlignment="1">
      <alignment horizontal="right"/>
    </xf>
    <xf numFmtId="3" fontId="29" fillId="0" borderId="52" xfId="0" applyNumberFormat="1" applyFont="1" applyBorder="1"/>
    <xf numFmtId="3" fontId="29" fillId="0" borderId="52" xfId="0" applyNumberFormat="1" applyFont="1" applyBorder="1" applyAlignment="1">
      <alignment horizontal="right"/>
    </xf>
    <xf numFmtId="0" fontId="34" fillId="0" borderId="54" xfId="0" applyFont="1" applyBorder="1" applyAlignment="1">
      <alignment vertical="center" wrapText="1"/>
    </xf>
    <xf numFmtId="3" fontId="35" fillId="0" borderId="0" xfId="0" applyNumberFormat="1" applyFont="1" applyAlignment="1">
      <alignment horizontal="left" vertical="center"/>
    </xf>
    <xf numFmtId="0" fontId="35" fillId="0" borderId="0" xfId="0" applyFont="1" applyAlignment="1">
      <alignment vertical="center"/>
    </xf>
    <xf numFmtId="0" fontId="35" fillId="0" borderId="0" xfId="0" applyFont="1"/>
    <xf numFmtId="0" fontId="34" fillId="0" borderId="0" xfId="0" applyFont="1" applyAlignment="1">
      <alignment vertical="center" wrapText="1"/>
    </xf>
    <xf numFmtId="3" fontId="35" fillId="0" borderId="0" xfId="0" applyNumberFormat="1" applyFont="1" applyAlignment="1">
      <alignment horizontal="right" vertical="center"/>
    </xf>
    <xf numFmtId="0" fontId="36" fillId="0" borderId="0" xfId="12" applyFont="1" applyBorder="1" applyAlignment="1">
      <alignment vertical="center" wrapText="1"/>
    </xf>
    <xf numFmtId="0" fontId="35" fillId="0" borderId="0" xfId="0" applyFont="1" applyAlignment="1">
      <alignment horizontal="left" vertical="center"/>
    </xf>
    <xf numFmtId="0" fontId="36" fillId="0" borderId="0" xfId="10" applyFont="1" applyAlignment="1">
      <alignment vertical="center" wrapText="1"/>
    </xf>
    <xf numFmtId="0" fontId="35" fillId="0" borderId="0" xfId="10" applyFont="1" applyAlignment="1">
      <alignment vertical="center" wrapText="1"/>
    </xf>
    <xf numFmtId="0" fontId="36" fillId="0" borderId="0" xfId="10" applyFont="1" applyAlignment="1">
      <alignment horizontal="left" vertical="center" wrapText="1"/>
    </xf>
    <xf numFmtId="0" fontId="34" fillId="0" borderId="0" xfId="10" applyFont="1" applyAlignment="1">
      <alignment vertical="center" wrapText="1"/>
    </xf>
    <xf numFmtId="0" fontId="35" fillId="0" borderId="0" xfId="0" applyFont="1" applyAlignment="1">
      <alignment vertical="center" wrapText="1"/>
    </xf>
    <xf numFmtId="2" fontId="35" fillId="0" borderId="0" xfId="0" applyNumberFormat="1"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center" vertical="center" wrapText="1"/>
    </xf>
    <xf numFmtId="49" fontId="37" fillId="0" borderId="0" xfId="0" applyNumberFormat="1" applyFont="1" applyAlignment="1">
      <alignment vertical="center" wrapText="1"/>
    </xf>
    <xf numFmtId="49" fontId="35" fillId="0" borderId="0" xfId="0" applyNumberFormat="1" applyFont="1" applyAlignment="1">
      <alignment horizontal="left" vertical="center" wrapText="1"/>
    </xf>
    <xf numFmtId="49" fontId="35" fillId="0" borderId="0" xfId="0" applyNumberFormat="1" applyFont="1" applyAlignment="1">
      <alignment vertical="center" wrapText="1"/>
    </xf>
    <xf numFmtId="49" fontId="34" fillId="0" borderId="0" xfId="0" applyNumberFormat="1" applyFont="1" applyAlignment="1">
      <alignment vertical="center" wrapText="1"/>
    </xf>
    <xf numFmtId="49" fontId="35" fillId="0" borderId="0" xfId="0" applyNumberFormat="1" applyFont="1" applyAlignment="1">
      <alignment wrapText="1"/>
    </xf>
    <xf numFmtId="49" fontId="35" fillId="0" borderId="0" xfId="0" applyNumberFormat="1" applyFont="1" applyAlignment="1">
      <alignment horizontal="left" wrapText="1"/>
    </xf>
    <xf numFmtId="0" fontId="35" fillId="0" borderId="0" xfId="0" applyFont="1" applyAlignment="1">
      <alignment horizontal="left" wrapText="1"/>
    </xf>
    <xf numFmtId="49" fontId="34" fillId="0" borderId="0" xfId="0" applyNumberFormat="1" applyFont="1" applyAlignment="1">
      <alignment horizontal="left"/>
    </xf>
    <xf numFmtId="49" fontId="39" fillId="0" borderId="0" xfId="0" applyNumberFormat="1" applyFont="1" applyAlignment="1">
      <alignment horizontal="left"/>
    </xf>
    <xf numFmtId="0" fontId="39" fillId="0" borderId="0" xfId="0" applyFont="1" applyAlignment="1">
      <alignment horizontal="left"/>
    </xf>
    <xf numFmtId="0" fontId="40" fillId="0" borderId="0" xfId="0" applyFont="1" applyAlignment="1">
      <alignment horizontal="left"/>
    </xf>
    <xf numFmtId="0" fontId="39" fillId="0" borderId="0" xfId="0" applyFont="1"/>
    <xf numFmtId="0" fontId="40" fillId="0" borderId="0" xfId="0" applyFont="1"/>
    <xf numFmtId="0" fontId="41" fillId="0" borderId="0" xfId="0" applyFont="1"/>
    <xf numFmtId="0" fontId="42" fillId="0" borderId="0" xfId="0" applyFont="1"/>
    <xf numFmtId="0" fontId="30" fillId="0" borderId="53" xfId="14" applyFont="1" applyBorder="1" applyAlignment="1">
      <alignment horizontal="center"/>
    </xf>
    <xf numFmtId="1" fontId="30" fillId="0" borderId="53" xfId="0" applyNumberFormat="1" applyFont="1" applyBorder="1" applyAlignment="1">
      <alignment horizontal="center"/>
    </xf>
    <xf numFmtId="3" fontId="30" fillId="0" borderId="0" xfId="15" applyNumberFormat="1" applyFont="1" applyFill="1" applyBorder="1" applyAlignment="1">
      <alignment horizontal="left"/>
    </xf>
    <xf numFmtId="3" fontId="30" fillId="0" borderId="0" xfId="15" applyNumberFormat="1" applyFont="1" applyFill="1" applyBorder="1">
      <alignment horizontal="right"/>
    </xf>
    <xf numFmtId="169" fontId="30" fillId="0" borderId="0" xfId="0" applyNumberFormat="1" applyFont="1" applyAlignment="1">
      <alignment horizontal="right"/>
    </xf>
    <xf numFmtId="3" fontId="30" fillId="0" borderId="0" xfId="0" applyNumberFormat="1" applyFont="1" applyAlignment="1">
      <alignment horizontal="right"/>
    </xf>
    <xf numFmtId="3" fontId="29" fillId="0" borderId="0" xfId="15" applyNumberFormat="1" applyFont="1" applyFill="1" applyBorder="1" applyAlignment="1">
      <alignment horizontal="left" indent="1"/>
    </xf>
    <xf numFmtId="3" fontId="29" fillId="0" borderId="0" xfId="15" applyNumberFormat="1" applyFont="1" applyFill="1" applyBorder="1">
      <alignment horizontal="right"/>
    </xf>
    <xf numFmtId="3" fontId="29" fillId="0" borderId="0" xfId="0" applyNumberFormat="1" applyFont="1" applyAlignment="1">
      <alignment horizontal="right" vertical="center"/>
    </xf>
    <xf numFmtId="3" fontId="29" fillId="0" borderId="0" xfId="15" applyNumberFormat="1" applyFont="1" applyFill="1" applyBorder="1" applyAlignment="1">
      <alignment horizontal="left" vertical="top" indent="1"/>
    </xf>
    <xf numFmtId="0" fontId="29" fillId="0" borderId="0" xfId="15" applyNumberFormat="1" applyFont="1" applyFill="1" applyBorder="1">
      <alignment horizontal="right"/>
    </xf>
    <xf numFmtId="0" fontId="30" fillId="0" borderId="0" xfId="0" applyFont="1" applyAlignment="1">
      <alignment horizontal="left"/>
    </xf>
    <xf numFmtId="3" fontId="28" fillId="0" borderId="0" xfId="0" applyNumberFormat="1" applyFont="1"/>
    <xf numFmtId="4" fontId="28" fillId="0" borderId="0" xfId="0" applyNumberFormat="1" applyFont="1"/>
    <xf numFmtId="3" fontId="30" fillId="0" borderId="52" xfId="0" applyNumberFormat="1" applyFont="1" applyBorder="1" applyAlignment="1">
      <alignment horizontal="right"/>
    </xf>
    <xf numFmtId="3" fontId="30" fillId="0" borderId="52" xfId="15" applyNumberFormat="1" applyFont="1" applyFill="1" applyBorder="1">
      <alignment horizontal="right"/>
    </xf>
    <xf numFmtId="0" fontId="35" fillId="0" borderId="0" xfId="0" applyFont="1" applyAlignment="1">
      <alignment horizontal="center"/>
    </xf>
    <xf numFmtId="0" fontId="36" fillId="0" borderId="0" xfId="17" applyFont="1" applyAlignment="1">
      <alignment wrapText="1"/>
    </xf>
    <xf numFmtId="0" fontId="35" fillId="0" borderId="0" xfId="0" applyFont="1"/>
    <xf numFmtId="0" fontId="35" fillId="0" borderId="0" xfId="17" applyFont="1">
      <alignment horizontal="left"/>
    </xf>
    <xf numFmtId="0" fontId="35" fillId="0" borderId="0" xfId="0" applyFont="1"/>
    <xf numFmtId="0" fontId="30" fillId="0" borderId="10" xfId="18" applyFont="1" applyFill="1" applyBorder="1" applyAlignment="1">
      <alignment horizontal="center"/>
    </xf>
    <xf numFmtId="0" fontId="30" fillId="0" borderId="55" xfId="18" applyFont="1" applyFill="1" applyBorder="1" applyAlignment="1">
      <alignment horizontal="left" vertical="top" wrapText="1"/>
    </xf>
    <xf numFmtId="3" fontId="30" fillId="0" borderId="0" xfId="8" applyFont="1" applyBorder="1">
      <alignment horizontal="right"/>
    </xf>
    <xf numFmtId="0" fontId="30" fillId="0" borderId="0" xfId="18" applyFont="1" applyFill="1" applyBorder="1" applyAlignment="1">
      <alignment horizontal="left" vertical="top"/>
    </xf>
    <xf numFmtId="170" fontId="30" fillId="0" borderId="0" xfId="8" applyNumberFormat="1" applyFont="1" applyBorder="1">
      <alignment horizontal="right"/>
    </xf>
    <xf numFmtId="0" fontId="30" fillId="0" borderId="0" xfId="18" applyFont="1" applyFill="1" applyBorder="1" applyAlignment="1">
      <alignment horizontal="left" wrapText="1"/>
    </xf>
    <xf numFmtId="0" fontId="29" fillId="0" borderId="0" xfId="18" applyFont="1" applyFill="1" applyBorder="1" applyAlignment="1">
      <alignment horizontal="left" indent="1"/>
    </xf>
    <xf numFmtId="3" fontId="29" fillId="0" borderId="0" xfId="8" applyFont="1" applyBorder="1">
      <alignment horizontal="right"/>
    </xf>
    <xf numFmtId="170" fontId="29" fillId="0" borderId="0" xfId="8" applyNumberFormat="1" applyFont="1" applyBorder="1">
      <alignment horizontal="right"/>
    </xf>
    <xf numFmtId="0" fontId="30" fillId="0" borderId="52" xfId="18" applyFont="1" applyFill="1" applyBorder="1">
      <alignment horizontal="left"/>
    </xf>
    <xf numFmtId="3" fontId="30" fillId="0" borderId="52" xfId="8" applyFont="1" applyBorder="1">
      <alignment horizontal="right"/>
    </xf>
    <xf numFmtId="170" fontId="30" fillId="0" borderId="52" xfId="8" applyNumberFormat="1" applyFont="1" applyBorder="1">
      <alignment horizontal="right"/>
    </xf>
    <xf numFmtId="3" fontId="34" fillId="0" borderId="0" xfId="8" applyFont="1" applyBorder="1" applyAlignment="1">
      <alignment horizontal="left" vertical="center"/>
    </xf>
    <xf numFmtId="0" fontId="34" fillId="0" borderId="0" xfId="0" applyFont="1" applyAlignment="1">
      <alignment horizontal="left" vertical="center"/>
    </xf>
    <xf numFmtId="0" fontId="35" fillId="0" borderId="0" xfId="19" applyFont="1" applyAlignment="1">
      <alignment horizontal="left" vertical="center" wrapText="1"/>
    </xf>
    <xf numFmtId="0" fontId="34" fillId="0" borderId="0" xfId="3" applyFont="1" applyAlignment="1">
      <alignment horizontal="left" vertical="center" wrapText="1"/>
    </xf>
    <xf numFmtId="0" fontId="35" fillId="0" borderId="0" xfId="0" applyFont="1" applyAlignment="1">
      <alignment horizontal="left"/>
    </xf>
    <xf numFmtId="3" fontId="34" fillId="0" borderId="0" xfId="0" applyNumberFormat="1" applyFont="1" applyAlignment="1">
      <alignment horizontal="left" vertic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9" xfId="0" applyFont="1" applyBorder="1" applyAlignment="1">
      <alignment horizontal="center" wrapText="1"/>
    </xf>
    <xf numFmtId="0" fontId="3" fillId="0" borderId="1" xfId="0" applyFont="1" applyBorder="1" applyAlignment="1">
      <alignment horizontal="center" wrapText="1"/>
    </xf>
    <xf numFmtId="0" fontId="3" fillId="0" borderId="9" xfId="0" applyFont="1" applyBorder="1" applyAlignment="1">
      <alignment horizontal="left" vertical="top" wrapText="1"/>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7" fillId="0" borderId="0" xfId="0" applyFont="1" applyAlignment="1" applyProtection="1">
      <alignment horizontal="center"/>
      <protection locked="0"/>
    </xf>
    <xf numFmtId="0" fontId="0" fillId="0" borderId="0" xfId="0" applyAlignment="1" applyProtection="1">
      <alignment horizontal="center"/>
      <protection locked="0"/>
    </xf>
    <xf numFmtId="0" fontId="18" fillId="0" borderId="13" xfId="0" applyFont="1" applyBorder="1" applyAlignment="1" applyProtection="1">
      <alignment horizontal="center"/>
      <protection locked="0"/>
    </xf>
    <xf numFmtId="0" fontId="18" fillId="0" borderId="14" xfId="0" applyFont="1" applyBorder="1" applyAlignment="1" applyProtection="1">
      <alignment horizontal="center"/>
      <protection locked="0"/>
    </xf>
    <xf numFmtId="0" fontId="18" fillId="0" borderId="15" xfId="0" applyFont="1" applyBorder="1" applyAlignment="1" applyProtection="1">
      <alignment horizontal="center"/>
      <protection locked="0"/>
    </xf>
    <xf numFmtId="0" fontId="18" fillId="0" borderId="16" xfId="0" applyFont="1" applyBorder="1" applyAlignment="1" applyProtection="1">
      <alignment horizontal="center"/>
      <protection locked="0"/>
    </xf>
    <xf numFmtId="0" fontId="18" fillId="0" borderId="17" xfId="0" applyFont="1" applyBorder="1" applyAlignment="1" applyProtection="1">
      <alignment horizontal="center"/>
      <protection locked="0"/>
    </xf>
    <xf numFmtId="0" fontId="18" fillId="0" borderId="0" xfId="0" applyFont="1" applyAlignment="1">
      <alignment horizontal="left" vertical="top"/>
    </xf>
    <xf numFmtId="0" fontId="35" fillId="0" borderId="0" xfId="10" applyFont="1" applyAlignment="1">
      <alignment vertical="center" wrapText="1"/>
    </xf>
    <xf numFmtId="0" fontId="26" fillId="0" borderId="52" xfId="3" applyFont="1" applyBorder="1" applyAlignment="1">
      <alignment horizontal="left" wrapText="1"/>
    </xf>
    <xf numFmtId="0" fontId="34" fillId="0" borderId="54" xfId="0" applyFont="1" applyBorder="1" applyAlignment="1">
      <alignment vertical="center" wrapText="1"/>
    </xf>
    <xf numFmtId="0" fontId="34" fillId="0" borderId="0" xfId="0" applyFont="1" applyAlignment="1">
      <alignment vertical="center" wrapText="1"/>
    </xf>
    <xf numFmtId="0" fontId="36" fillId="0" borderId="0" xfId="12" applyFont="1" applyBorder="1" applyAlignment="1">
      <alignment vertical="center" wrapText="1"/>
    </xf>
    <xf numFmtId="0" fontId="36" fillId="0" borderId="0" xfId="10" applyFont="1" applyAlignment="1">
      <alignment vertical="center" wrapText="1"/>
    </xf>
    <xf numFmtId="0" fontId="36" fillId="0" borderId="0" xfId="10" applyFont="1" applyAlignment="1">
      <alignment horizontal="left" vertical="center" wrapText="1"/>
    </xf>
    <xf numFmtId="49" fontId="37" fillId="0" borderId="0" xfId="0" applyNumberFormat="1" applyFont="1" applyAlignment="1">
      <alignment vertical="center" wrapText="1"/>
    </xf>
    <xf numFmtId="0" fontId="34" fillId="0" borderId="0" xfId="10" applyFont="1" applyAlignment="1">
      <alignment vertical="center" wrapText="1"/>
    </xf>
    <xf numFmtId="0" fontId="35" fillId="0" borderId="0" xfId="0" applyFont="1" applyAlignment="1">
      <alignment vertical="center" wrapText="1"/>
    </xf>
    <xf numFmtId="2" fontId="35" fillId="0" borderId="0" xfId="0" applyNumberFormat="1"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center" vertical="center" wrapText="1"/>
    </xf>
    <xf numFmtId="49" fontId="34" fillId="0" borderId="0" xfId="0" applyNumberFormat="1" applyFont="1" applyAlignment="1">
      <alignment vertical="center" wrapText="1"/>
    </xf>
    <xf numFmtId="49" fontId="35" fillId="0" borderId="0" xfId="0" applyNumberFormat="1" applyFont="1" applyAlignment="1">
      <alignment horizontal="left" vertical="center" wrapText="1"/>
    </xf>
    <xf numFmtId="49" fontId="35" fillId="0" borderId="0" xfId="0" applyNumberFormat="1" applyFont="1" applyAlignment="1">
      <alignment vertical="center" wrapText="1"/>
    </xf>
    <xf numFmtId="49" fontId="35" fillId="0" borderId="0" xfId="0" applyNumberFormat="1" applyFont="1" applyAlignment="1">
      <alignment wrapText="1"/>
    </xf>
    <xf numFmtId="0" fontId="35" fillId="0" borderId="0" xfId="0" applyFont="1" applyAlignment="1">
      <alignment wrapText="1"/>
    </xf>
    <xf numFmtId="49" fontId="35" fillId="0" borderId="0" xfId="0" applyNumberFormat="1" applyFont="1" applyAlignment="1">
      <alignment horizontal="left" wrapText="1"/>
    </xf>
    <xf numFmtId="0" fontId="36" fillId="0" borderId="0" xfId="17" applyFont="1" applyAlignment="1">
      <alignment wrapText="1"/>
    </xf>
    <xf numFmtId="0" fontId="26" fillId="0" borderId="52" xfId="0" applyFont="1" applyBorder="1" applyAlignment="1">
      <alignment horizontal="left" wrapText="1"/>
    </xf>
    <xf numFmtId="0" fontId="34" fillId="0" borderId="54" xfId="16" applyFont="1" applyBorder="1" applyAlignment="1">
      <alignment wrapText="1"/>
    </xf>
    <xf numFmtId="3" fontId="35" fillId="0" borderId="0" xfId="15" applyNumberFormat="1" applyFont="1" applyFill="1" applyBorder="1" applyAlignment="1">
      <alignment horizontal="center" wrapText="1"/>
    </xf>
    <xf numFmtId="0" fontId="35" fillId="0" borderId="0" xfId="17" applyFont="1" applyAlignment="1">
      <alignment wrapText="1"/>
    </xf>
    <xf numFmtId="0" fontId="36" fillId="0" borderId="0" xfId="10" applyFont="1" applyAlignment="1">
      <alignment horizontal="left" wrapText="1"/>
    </xf>
    <xf numFmtId="0" fontId="35" fillId="0" borderId="0" xfId="0" applyFont="1"/>
    <xf numFmtId="0" fontId="34" fillId="0" borderId="0" xfId="17" applyFont="1" applyAlignment="1">
      <alignment wrapText="1"/>
    </xf>
    <xf numFmtId="0" fontId="35" fillId="0" borderId="0" xfId="17" applyFont="1" applyAlignment="1">
      <alignment horizontal="left" wrapText="1"/>
    </xf>
    <xf numFmtId="0" fontId="37" fillId="0" borderId="0" xfId="0" applyFont="1" applyAlignment="1">
      <alignment wrapText="1"/>
    </xf>
    <xf numFmtId="0" fontId="34" fillId="0" borderId="0" xfId="16" applyFont="1" applyAlignment="1">
      <alignment wrapText="1"/>
    </xf>
    <xf numFmtId="0" fontId="37" fillId="0" borderId="0" xfId="16" applyFont="1" applyAlignment="1">
      <alignment wrapText="1"/>
    </xf>
    <xf numFmtId="49" fontId="34" fillId="0" borderId="0" xfId="0" applyNumberFormat="1" applyFont="1" applyAlignment="1">
      <alignment wrapText="1"/>
    </xf>
    <xf numFmtId="49" fontId="37" fillId="0" borderId="0" xfId="0" applyNumberFormat="1" applyFont="1" applyAlignment="1">
      <alignment wrapText="1"/>
    </xf>
    <xf numFmtId="0" fontId="35" fillId="0" borderId="0" xfId="0" applyFont="1" applyAlignment="1">
      <alignment horizontal="left" wrapText="1"/>
    </xf>
    <xf numFmtId="0" fontId="35" fillId="0" borderId="0" xfId="0" applyFont="1" applyAlignment="1">
      <alignment horizontal="left"/>
    </xf>
    <xf numFmtId="0" fontId="34" fillId="0" borderId="0" xfId="0" applyFont="1" applyAlignment="1">
      <alignment horizontal="left"/>
    </xf>
    <xf numFmtId="0" fontId="34" fillId="0" borderId="0" xfId="19" applyFont="1" applyAlignment="1">
      <alignment horizontal="left" wrapText="1"/>
    </xf>
    <xf numFmtId="0" fontId="35" fillId="0" borderId="0" xfId="19" applyFont="1" applyAlignment="1">
      <alignment horizontal="left" wrapText="1"/>
    </xf>
    <xf numFmtId="0" fontId="35" fillId="0" borderId="0" xfId="20" applyFont="1" applyFill="1" applyAlignment="1">
      <alignment horizontal="left"/>
    </xf>
    <xf numFmtId="0" fontId="26" fillId="0" borderId="52" xfId="3" applyFont="1" applyBorder="1" applyAlignment="1">
      <alignment wrapText="1"/>
    </xf>
    <xf numFmtId="0" fontId="34" fillId="0" borderId="54" xfId="18" applyFont="1" applyFill="1" applyBorder="1">
      <alignment horizontal="left"/>
    </xf>
    <xf numFmtId="0" fontId="34" fillId="0" borderId="0" xfId="18" applyFont="1" applyFill="1" applyBorder="1">
      <alignment horizontal="left"/>
    </xf>
    <xf numFmtId="0" fontId="29" fillId="0" borderId="0" xfId="0" applyFont="1" applyAlignment="1">
      <alignment horizontal="left" indent="1"/>
    </xf>
    <xf numFmtId="0" fontId="29" fillId="0" borderId="0" xfId="0" applyFont="1" applyAlignment="1">
      <alignment horizontal="left" vertical="top" indent="1"/>
    </xf>
    <xf numFmtId="170" fontId="30" fillId="0" borderId="0" xfId="0" applyNumberFormat="1" applyFont="1" applyAlignment="1">
      <alignment horizontal="right"/>
    </xf>
    <xf numFmtId="37" fontId="29" fillId="0" borderId="0" xfId="0" applyNumberFormat="1" applyFont="1"/>
    <xf numFmtId="37" fontId="29" fillId="0" borderId="0" xfId="0" applyNumberFormat="1" applyFont="1" applyAlignment="1">
      <alignment horizontal="right"/>
    </xf>
    <xf numFmtId="3" fontId="29" fillId="0" borderId="0" xfId="15" applyNumberFormat="1" applyFont="1" applyFill="1" applyBorder="1" applyAlignment="1">
      <alignment horizontal="right" vertical="top"/>
    </xf>
    <xf numFmtId="3" fontId="33" fillId="0" borderId="0" xfId="0" applyNumberFormat="1" applyFont="1" applyAlignment="1">
      <alignment horizontal="right"/>
    </xf>
    <xf numFmtId="0" fontId="29" fillId="0" borderId="0" xfId="0" applyFont="1" applyAlignment="1">
      <alignment horizontal="right"/>
    </xf>
    <xf numFmtId="0" fontId="30" fillId="0" borderId="52" xfId="0" applyFont="1" applyBorder="1" applyAlignment="1">
      <alignment horizontal="left" vertical="top" indent="1"/>
    </xf>
    <xf numFmtId="0" fontId="34" fillId="0" borderId="54" xfId="16" applyFont="1" applyBorder="1" applyAlignment="1">
      <alignment horizontal="left" wrapText="1"/>
    </xf>
    <xf numFmtId="3" fontId="34" fillId="0" borderId="0" xfId="0" applyNumberFormat="1" applyFont="1" applyAlignment="1">
      <alignment horizontal="right"/>
    </xf>
    <xf numFmtId="0" fontId="36" fillId="0" borderId="0" xfId="17" applyFont="1" applyAlignment="1">
      <alignment horizontal="left" wrapText="1"/>
    </xf>
    <xf numFmtId="173" fontId="36" fillId="0" borderId="0" xfId="17" applyNumberFormat="1" applyFont="1">
      <alignment horizontal="left"/>
    </xf>
    <xf numFmtId="0" fontId="34" fillId="0" borderId="0" xfId="0" applyFont="1" applyAlignment="1">
      <alignment horizontal="left" wrapText="1"/>
    </xf>
    <xf numFmtId="49" fontId="37" fillId="0" borderId="0" xfId="0" applyNumberFormat="1" applyFont="1" applyAlignment="1">
      <alignment horizontal="left" wrapText="1"/>
    </xf>
    <xf numFmtId="49" fontId="34" fillId="0" borderId="0" xfId="0" applyNumberFormat="1" applyFont="1" applyAlignment="1">
      <alignment horizontal="left" wrapText="1"/>
    </xf>
    <xf numFmtId="3" fontId="35" fillId="0" borderId="0" xfId="0" applyNumberFormat="1" applyFont="1" applyAlignment="1">
      <alignment horizontal="left" wrapText="1"/>
    </xf>
    <xf numFmtId="173" fontId="0" fillId="0" borderId="0" xfId="0" applyNumberFormat="1"/>
    <xf numFmtId="0" fontId="49" fillId="0" borderId="0" xfId="0" applyFont="1"/>
    <xf numFmtId="0" fontId="30" fillId="0" borderId="56" xfId="4" applyFont="1" applyFill="1" applyBorder="1" applyAlignment="1">
      <alignment horizontal="center"/>
    </xf>
    <xf numFmtId="0" fontId="30" fillId="0" borderId="56" xfId="0" applyFont="1" applyBorder="1" applyAlignment="1">
      <alignment horizontal="center"/>
    </xf>
    <xf numFmtId="49" fontId="30" fillId="0" borderId="57" xfId="5" applyFont="1" applyFill="1" applyBorder="1">
      <alignment horizontal="left" vertical="center"/>
    </xf>
    <xf numFmtId="0" fontId="29" fillId="0" borderId="57" xfId="0" applyFont="1" applyBorder="1"/>
    <xf numFmtId="3" fontId="29" fillId="0" borderId="57" xfId="0" applyNumberFormat="1" applyFont="1" applyBorder="1" applyAlignment="1">
      <alignment horizontal="right"/>
    </xf>
    <xf numFmtId="0" fontId="30" fillId="0" borderId="55" xfId="6" applyFont="1" applyFill="1" applyBorder="1" applyAlignment="1"/>
    <xf numFmtId="0" fontId="30" fillId="0" borderId="0" xfId="6" applyFont="1" applyFill="1" applyBorder="1" applyAlignment="1"/>
    <xf numFmtId="49" fontId="29" fillId="0" borderId="0" xfId="7" applyFont="1" applyFill="1" applyBorder="1" applyAlignment="1">
      <alignment horizontal="left" indent="1"/>
    </xf>
    <xf numFmtId="3" fontId="29" fillId="0" borderId="57" xfId="8" applyFont="1" applyBorder="1" applyAlignment="1">
      <alignment horizontal="right" vertical="center"/>
    </xf>
    <xf numFmtId="1" fontId="29" fillId="0" borderId="57" xfId="9" applyNumberFormat="1" applyFont="1" applyFill="1" applyBorder="1" applyAlignment="1">
      <alignment horizontal="right" vertical="center"/>
    </xf>
    <xf numFmtId="171" fontId="29" fillId="0" borderId="0" xfId="0" applyNumberFormat="1" applyFont="1" applyAlignment="1">
      <alignment horizontal="right"/>
    </xf>
    <xf numFmtId="0" fontId="29" fillId="0" borderId="57" xfId="0" applyFont="1" applyBorder="1" applyAlignment="1">
      <alignment horizontal="right" vertical="center"/>
    </xf>
    <xf numFmtId="0" fontId="30" fillId="0" borderId="0" xfId="6" applyFont="1" applyFill="1" applyBorder="1" applyAlignment="1">
      <alignment horizontal="left" vertical="top"/>
    </xf>
    <xf numFmtId="3" fontId="30" fillId="0" borderId="0" xfId="8" applyFont="1" applyBorder="1" applyAlignment="1">
      <alignment horizontal="right" vertical="center"/>
    </xf>
    <xf numFmtId="171" fontId="30" fillId="0" borderId="0" xfId="8" applyNumberFormat="1" applyFont="1" applyBorder="1" applyAlignment="1">
      <alignment horizontal="right" vertical="center"/>
    </xf>
    <xf numFmtId="3" fontId="29" fillId="0" borderId="0" xfId="8" applyFont="1" applyBorder="1" applyAlignment="1">
      <alignment horizontal="right" vertical="center"/>
    </xf>
    <xf numFmtId="171" fontId="29" fillId="0" borderId="0" xfId="8" applyNumberFormat="1" applyFont="1" applyBorder="1" applyAlignment="1">
      <alignment horizontal="right" vertical="center"/>
    </xf>
    <xf numFmtId="49" fontId="29" fillId="0" borderId="0" xfId="7" applyFont="1" applyFill="1" applyBorder="1" applyAlignment="1">
      <alignment horizontal="left" indent="2"/>
    </xf>
    <xf numFmtId="3" fontId="29" fillId="0" borderId="0" xfId="9" applyNumberFormat="1" applyFont="1" applyFill="1" applyBorder="1" applyAlignment="1">
      <alignment horizontal="right"/>
    </xf>
    <xf numFmtId="0" fontId="29" fillId="0" borderId="0" xfId="6" applyFont="1" applyFill="1" applyBorder="1" applyAlignment="1">
      <alignment horizontal="left" indent="1"/>
    </xf>
    <xf numFmtId="171" fontId="29" fillId="0" borderId="0" xfId="8" applyNumberFormat="1" applyFont="1" applyBorder="1">
      <alignment horizontal="right"/>
    </xf>
    <xf numFmtId="0" fontId="30" fillId="0" borderId="0" xfId="6" applyFont="1" applyFill="1" applyBorder="1">
      <alignment horizontal="left"/>
    </xf>
    <xf numFmtId="0" fontId="30" fillId="0" borderId="0" xfId="6" applyFont="1" applyFill="1" applyBorder="1" applyAlignment="1">
      <alignment wrapText="1"/>
    </xf>
    <xf numFmtId="177" fontId="29" fillId="0" borderId="0" xfId="0" applyNumberFormat="1" applyFont="1" applyAlignment="1">
      <alignment horizontal="right"/>
    </xf>
    <xf numFmtId="0" fontId="29" fillId="0" borderId="57" xfId="0" applyFont="1" applyBorder="1" applyAlignment="1">
      <alignment horizontal="right"/>
    </xf>
    <xf numFmtId="0" fontId="30" fillId="0" borderId="0" xfId="6" applyFont="1" applyFill="1" applyBorder="1" applyAlignment="1">
      <alignment horizontal="right" vertical="center"/>
    </xf>
    <xf numFmtId="0" fontId="29" fillId="0" borderId="0" xfId="0" applyFont="1" applyAlignment="1">
      <alignment horizontal="right" vertical="center"/>
    </xf>
    <xf numFmtId="170" fontId="29" fillId="0" borderId="0" xfId="0" applyNumberFormat="1" applyFont="1"/>
    <xf numFmtId="1" fontId="29" fillId="0" borderId="0" xfId="8" applyNumberFormat="1" applyFont="1" applyBorder="1">
      <alignment horizontal="right"/>
    </xf>
    <xf numFmtId="49" fontId="29" fillId="0" borderId="0" xfId="7" applyFont="1" applyFill="1" applyBorder="1" applyAlignment="1"/>
    <xf numFmtId="3" fontId="30" fillId="0" borderId="0" xfId="0" applyNumberFormat="1" applyFont="1" applyAlignment="1">
      <alignment horizontal="right" vertical="top"/>
    </xf>
    <xf numFmtId="1" fontId="30" fillId="0" borderId="0" xfId="8" applyNumberFormat="1" applyFont="1" applyBorder="1">
      <alignment horizontal="right"/>
    </xf>
    <xf numFmtId="0" fontId="30" fillId="0" borderId="0" xfId="8" applyNumberFormat="1" applyFont="1" applyBorder="1">
      <alignment horizontal="right"/>
    </xf>
    <xf numFmtId="0" fontId="30" fillId="0" borderId="0" xfId="0" applyFont="1" applyAlignment="1">
      <alignment horizontal="right"/>
    </xf>
    <xf numFmtId="3" fontId="30" fillId="0" borderId="0" xfId="8" quotePrefix="1" applyFont="1" applyBorder="1">
      <alignment horizontal="right"/>
    </xf>
    <xf numFmtId="170" fontId="30" fillId="0" borderId="0" xfId="8" quotePrefix="1" applyNumberFormat="1" applyFont="1" applyBorder="1">
      <alignment horizontal="right"/>
    </xf>
    <xf numFmtId="178" fontId="29" fillId="0" borderId="0" xfId="0" applyNumberFormat="1" applyFont="1" applyAlignment="1">
      <alignment horizontal="right"/>
    </xf>
    <xf numFmtId="177" fontId="29" fillId="0" borderId="0" xfId="8" applyNumberFormat="1" applyFont="1" applyBorder="1">
      <alignment horizontal="right"/>
    </xf>
    <xf numFmtId="177" fontId="29" fillId="0" borderId="0" xfId="8" applyNumberFormat="1" applyFont="1" applyBorder="1" applyAlignment="1">
      <alignment horizontal="right" vertical="center"/>
    </xf>
    <xf numFmtId="0" fontId="29" fillId="0" borderId="52" xfId="6" applyFont="1" applyFill="1" applyBorder="1" applyAlignment="1">
      <alignment horizontal="left" indent="1"/>
    </xf>
    <xf numFmtId="3" fontId="29" fillId="0" borderId="52" xfId="8" applyFont="1" applyBorder="1">
      <alignment horizontal="right"/>
    </xf>
    <xf numFmtId="177" fontId="29" fillId="0" borderId="52" xfId="8" applyNumberFormat="1" applyFont="1" applyBorder="1">
      <alignment horizontal="right"/>
    </xf>
    <xf numFmtId="177" fontId="29" fillId="0" borderId="52" xfId="0" applyNumberFormat="1" applyFont="1" applyBorder="1" applyAlignment="1">
      <alignment horizontal="right"/>
    </xf>
    <xf numFmtId="1" fontId="29" fillId="0" borderId="52" xfId="8" applyNumberFormat="1" applyFont="1" applyBorder="1">
      <alignment horizontal="right"/>
    </xf>
    <xf numFmtId="2" fontId="0" fillId="0" borderId="0" xfId="0" applyNumberFormat="1"/>
  </cellXfs>
  <cellStyles count="21">
    <cellStyle name="Bad" xfId="1" builtinId="27"/>
    <cellStyle name="Data" xfId="8" xr:uid="{7923E071-D6E7-42AE-A901-DE51F30DA14E}"/>
    <cellStyle name="Data 2" xfId="15" xr:uid="{9600C40E-8489-4425-AE35-AE4A0C1C6440}"/>
    <cellStyle name="Data_Sheet1 (2)_1" xfId="13" xr:uid="{B6EED223-6CC7-45FA-9040-DDE09FBBF004}"/>
    <cellStyle name="Hed Side" xfId="11" xr:uid="{02AA6B74-CE6B-4688-8596-3FA5827F437F}"/>
    <cellStyle name="Hed Side 2" xfId="14" xr:uid="{AA380AB5-AE42-4B3D-BFD0-8C996BE478CB}"/>
    <cellStyle name="Hed Side_Regular" xfId="18" xr:uid="{21C85E9A-08D7-41F1-8B7C-B1BF78FC87CC}"/>
    <cellStyle name="Hed Side_Sheet1 (2)_1" xfId="12" xr:uid="{6AAC754D-D235-495D-B2FD-4E4527D3AEA8}"/>
    <cellStyle name="Hed Top" xfId="4" xr:uid="{529D1400-AAB3-4955-A2DA-982D63C81AE5}"/>
    <cellStyle name="Hed Top - SECTION" xfId="5" xr:uid="{C34DFBB1-6EB2-42FD-AB4E-9A9C27B546D3}"/>
    <cellStyle name="Hyperlink" xfId="20" builtinId="8"/>
    <cellStyle name="Neutral" xfId="2" builtinId="28"/>
    <cellStyle name="Normal" xfId="0" builtinId="0"/>
    <cellStyle name="Source Superscript" xfId="19" xr:uid="{8DEB7936-D0F7-473D-9076-E68B5D85BB54}"/>
    <cellStyle name="Source Superscript 2" xfId="16" xr:uid="{721759A9-25CD-4FD3-AAD9-B4EAF70C72E7}"/>
    <cellStyle name="Source Text" xfId="10" xr:uid="{C8695C96-558A-481A-9553-5A0AB3A20993}"/>
    <cellStyle name="Source Text 2" xfId="17" xr:uid="{A6CFFEC0-C291-4CC5-97F6-1F67F703562E}"/>
    <cellStyle name="Superscript" xfId="9" xr:uid="{BD5AC4B7-3BED-422A-A376-AF7954EBC6D6}"/>
    <cellStyle name="Title-1" xfId="3" xr:uid="{ACD019E2-9A30-458D-B9FD-1271FC24B309}"/>
    <cellStyle name="Wrap" xfId="7" xr:uid="{B4845B0A-0FC0-4D1C-AF00-B701AEBEC077}"/>
    <cellStyle name="Wrap Bold" xfId="6" xr:uid="{4B119186-8190-4B6E-AE53-17E2559C7A91}"/>
  </cellStyles>
  <dxfs count="4">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rvis/Dropbox%20(Energy%20InNovation)/My%20Documents/Energy%20Policy%20Solutions/US/Models/eps-us/InputData/trans/AVLo/Avg%20Vehicle%20Load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BTS NTS Modal Profile Data"/>
      <sheetName val="BTS 1-40"/>
      <sheetName val="BTS 1-35"/>
      <sheetName val="BTS 1-50"/>
      <sheetName val="Sheet1"/>
      <sheetName val="Start Year Vehicles by Type"/>
      <sheetName val="BAU Average Annual Distance"/>
      <sheetName val="Total Distance by Mode"/>
      <sheetName val="AVLo-passengers"/>
      <sheetName val="AVLo-freigh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CDA94-FCB9-42AB-AE4A-6D13A2EF093A}">
  <dimension ref="A1:A7"/>
  <sheetViews>
    <sheetView workbookViewId="0">
      <selection activeCell="A2" sqref="A2"/>
    </sheetView>
  </sheetViews>
  <sheetFormatPr defaultRowHeight="15"/>
  <sheetData>
    <row r="1" spans="1:1">
      <c r="A1" s="1" t="s">
        <v>44</v>
      </c>
    </row>
    <row r="7" spans="1:1">
      <c r="A7" s="2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25A5B-E3B7-4852-A6C5-2A76687F0867}">
  <dimension ref="A1:AN90"/>
  <sheetViews>
    <sheetView workbookViewId="0">
      <selection activeCell="A9" sqref="A9"/>
    </sheetView>
  </sheetViews>
  <sheetFormatPr defaultRowHeight="15"/>
  <cols>
    <col min="7" max="7" width="16" customWidth="1"/>
  </cols>
  <sheetData>
    <row r="1" spans="1:40" ht="25.5">
      <c r="A1" s="2"/>
      <c r="B1" s="215" t="s">
        <v>0</v>
      </c>
      <c r="C1" s="216"/>
      <c r="G1" s="2"/>
      <c r="H1" s="3" t="s">
        <v>1</v>
      </c>
      <c r="I1" s="4">
        <v>1</v>
      </c>
      <c r="J1" s="4">
        <v>2</v>
      </c>
      <c r="K1" s="4">
        <v>3</v>
      </c>
      <c r="L1" s="4">
        <v>4</v>
      </c>
      <c r="M1" s="4">
        <v>5</v>
      </c>
      <c r="N1" s="4">
        <v>6</v>
      </c>
      <c r="O1" s="4">
        <v>7</v>
      </c>
      <c r="P1" s="4">
        <v>8</v>
      </c>
      <c r="Q1" s="4">
        <v>9</v>
      </c>
      <c r="R1" s="4">
        <v>10</v>
      </c>
      <c r="S1" s="4">
        <v>11</v>
      </c>
      <c r="T1" s="4">
        <v>12</v>
      </c>
      <c r="U1" s="4">
        <v>13</v>
      </c>
      <c r="V1" s="4">
        <v>14</v>
      </c>
      <c r="W1" s="4">
        <v>15</v>
      </c>
      <c r="X1" s="4">
        <v>16</v>
      </c>
      <c r="Y1" s="4">
        <v>17</v>
      </c>
      <c r="Z1" s="4">
        <v>18</v>
      </c>
      <c r="AA1" s="4">
        <v>19</v>
      </c>
      <c r="AB1" s="4">
        <v>20</v>
      </c>
      <c r="AC1" s="4">
        <v>21</v>
      </c>
      <c r="AD1" s="4">
        <v>22</v>
      </c>
      <c r="AE1" s="4">
        <v>23</v>
      </c>
      <c r="AF1" s="4">
        <v>24</v>
      </c>
      <c r="AG1" s="4">
        <v>25</v>
      </c>
      <c r="AH1" s="4">
        <v>26</v>
      </c>
      <c r="AI1" s="4">
        <v>27</v>
      </c>
      <c r="AJ1" s="4">
        <v>28</v>
      </c>
      <c r="AK1" s="4">
        <v>29</v>
      </c>
      <c r="AL1" s="4">
        <v>30</v>
      </c>
      <c r="AM1" s="4">
        <v>31</v>
      </c>
      <c r="AN1" s="4">
        <v>32</v>
      </c>
    </row>
    <row r="2" spans="1:40" ht="25.5">
      <c r="A2" s="3" t="s">
        <v>1</v>
      </c>
      <c r="B2" s="3" t="s">
        <v>2</v>
      </c>
      <c r="C2" s="3" t="s">
        <v>3</v>
      </c>
      <c r="G2" s="215" t="s">
        <v>0</v>
      </c>
      <c r="H2" s="3" t="s">
        <v>2</v>
      </c>
      <c r="I2" s="5">
        <v>14417</v>
      </c>
      <c r="J2" s="5">
        <v>13803</v>
      </c>
      <c r="K2" s="5">
        <v>13692</v>
      </c>
      <c r="L2" s="5">
        <v>13415</v>
      </c>
      <c r="M2" s="5">
        <v>13183</v>
      </c>
      <c r="N2" s="5">
        <v>12301</v>
      </c>
      <c r="O2" s="5">
        <v>12253</v>
      </c>
      <c r="P2" s="5">
        <v>11709</v>
      </c>
      <c r="Q2" s="5">
        <v>11893</v>
      </c>
      <c r="R2" s="5">
        <v>11855</v>
      </c>
      <c r="S2" s="5">
        <v>10620</v>
      </c>
      <c r="T2" s="5">
        <v>9986</v>
      </c>
      <c r="U2" s="5">
        <v>10248</v>
      </c>
      <c r="V2" s="5">
        <v>9515</v>
      </c>
      <c r="W2" s="5">
        <v>9168</v>
      </c>
      <c r="X2" s="5">
        <v>8636</v>
      </c>
      <c r="Y2" s="5">
        <v>8941</v>
      </c>
      <c r="Z2" s="5">
        <v>7267</v>
      </c>
      <c r="AA2" s="5">
        <v>8890</v>
      </c>
      <c r="AB2" s="5">
        <v>8759</v>
      </c>
      <c r="AC2" s="5">
        <v>6878</v>
      </c>
      <c r="AD2" s="5">
        <v>7242</v>
      </c>
      <c r="AE2" s="5">
        <v>6350</v>
      </c>
      <c r="AF2" s="5">
        <v>5745</v>
      </c>
      <c r="AG2" s="5">
        <v>4130</v>
      </c>
      <c r="AH2" s="6"/>
      <c r="AI2" s="6"/>
      <c r="AJ2" s="6"/>
      <c r="AK2" s="6"/>
      <c r="AL2" s="6"/>
      <c r="AM2" s="6"/>
      <c r="AN2" s="6"/>
    </row>
    <row r="3" spans="1:40" ht="25.5">
      <c r="A3" s="4">
        <v>1</v>
      </c>
      <c r="B3" s="5">
        <v>14417</v>
      </c>
      <c r="C3" s="5">
        <v>15806</v>
      </c>
      <c r="G3" s="216"/>
      <c r="H3" s="3" t="s">
        <v>3</v>
      </c>
      <c r="I3" s="5">
        <v>15806</v>
      </c>
      <c r="J3" s="5">
        <v>15683</v>
      </c>
      <c r="K3" s="5">
        <v>15859</v>
      </c>
      <c r="L3" s="5">
        <v>15302</v>
      </c>
      <c r="M3" s="5">
        <v>14762</v>
      </c>
      <c r="N3" s="5">
        <v>13836</v>
      </c>
      <c r="O3" s="5">
        <v>13542</v>
      </c>
      <c r="P3" s="5">
        <v>13615</v>
      </c>
      <c r="Q3" s="5">
        <v>12875</v>
      </c>
      <c r="R3" s="5">
        <v>12203</v>
      </c>
      <c r="S3" s="5">
        <v>11501</v>
      </c>
      <c r="T3" s="5">
        <v>10815</v>
      </c>
      <c r="U3" s="5">
        <v>11391</v>
      </c>
      <c r="V3" s="5">
        <v>10843</v>
      </c>
      <c r="W3" s="5">
        <v>10378</v>
      </c>
      <c r="X3" s="5">
        <v>9259</v>
      </c>
      <c r="Y3" s="5">
        <v>8358</v>
      </c>
      <c r="Z3" s="5">
        <v>9371</v>
      </c>
      <c r="AA3" s="5">
        <v>7352</v>
      </c>
      <c r="AB3" s="5">
        <v>8363</v>
      </c>
      <c r="AC3" s="5">
        <v>6999</v>
      </c>
      <c r="AD3" s="5">
        <v>7327</v>
      </c>
      <c r="AE3" s="5">
        <v>6969</v>
      </c>
      <c r="AF3" s="5">
        <v>6220</v>
      </c>
      <c r="AG3" s="5">
        <v>6312</v>
      </c>
      <c r="AH3" s="5">
        <v>6745</v>
      </c>
      <c r="AI3" s="5">
        <v>9515</v>
      </c>
      <c r="AJ3" s="5">
        <v>6635</v>
      </c>
      <c r="AK3" s="5">
        <v>12108</v>
      </c>
      <c r="AL3" s="5">
        <v>5067</v>
      </c>
      <c r="AM3" s="5">
        <v>4577</v>
      </c>
      <c r="AN3" s="5">
        <v>6923</v>
      </c>
    </row>
    <row r="4" spans="1:40">
      <c r="A4" s="4">
        <v>2</v>
      </c>
      <c r="B4" s="5">
        <v>13803</v>
      </c>
      <c r="C4" s="5">
        <v>15683</v>
      </c>
      <c r="H4" s="18" t="s">
        <v>30</v>
      </c>
      <c r="I4" s="16" t="s">
        <v>29</v>
      </c>
      <c r="J4" s="16" t="s">
        <v>29</v>
      </c>
      <c r="K4" s="17">
        <v>46791</v>
      </c>
      <c r="L4" s="17">
        <v>41262</v>
      </c>
      <c r="M4" s="17">
        <v>42206</v>
      </c>
      <c r="N4" s="17">
        <v>39160</v>
      </c>
      <c r="O4" s="17">
        <v>38266</v>
      </c>
      <c r="P4" s="17">
        <v>36358</v>
      </c>
      <c r="Q4" s="17">
        <v>34935</v>
      </c>
      <c r="R4" s="17">
        <v>33021</v>
      </c>
      <c r="S4" s="17">
        <v>32540</v>
      </c>
      <c r="T4" s="17">
        <v>32605</v>
      </c>
      <c r="U4" s="17">
        <v>27722</v>
      </c>
      <c r="V4" s="17">
        <v>28429</v>
      </c>
      <c r="W4" s="17">
        <v>32140</v>
      </c>
      <c r="X4" s="17">
        <v>28100</v>
      </c>
      <c r="Y4" s="17">
        <v>24626</v>
      </c>
      <c r="Z4" s="17">
        <v>23428</v>
      </c>
      <c r="AA4" s="17">
        <v>22575</v>
      </c>
      <c r="AB4" s="17">
        <v>23220</v>
      </c>
      <c r="AC4" s="17">
        <v>19588</v>
      </c>
      <c r="AD4" s="17">
        <v>22939</v>
      </c>
      <c r="AE4" s="17">
        <v>26413</v>
      </c>
      <c r="AF4" s="17">
        <v>23366</v>
      </c>
      <c r="AG4" s="17">
        <v>11259</v>
      </c>
      <c r="AH4" s="17">
        <v>23228</v>
      </c>
      <c r="AI4" s="17">
        <v>21515</v>
      </c>
      <c r="AJ4" s="17">
        <v>25939</v>
      </c>
      <c r="AK4" s="17">
        <v>20117</v>
      </c>
      <c r="AL4" s="17">
        <v>17515</v>
      </c>
    </row>
    <row r="5" spans="1:40" ht="25.5">
      <c r="A5" s="4">
        <v>3</v>
      </c>
      <c r="B5" s="5">
        <v>13692</v>
      </c>
      <c r="C5" s="5">
        <v>15859</v>
      </c>
      <c r="H5" s="3" t="s">
        <v>36</v>
      </c>
      <c r="I5" s="20">
        <v>26703</v>
      </c>
      <c r="J5" s="20">
        <v>32391</v>
      </c>
      <c r="K5" s="20">
        <v>31210</v>
      </c>
      <c r="L5" s="20">
        <v>31444</v>
      </c>
      <c r="M5" s="20">
        <v>31815</v>
      </c>
      <c r="N5" s="20">
        <v>28450</v>
      </c>
      <c r="O5" s="20">
        <v>25462</v>
      </c>
      <c r="P5" s="20">
        <v>30182</v>
      </c>
      <c r="Q5" s="20">
        <v>20722</v>
      </c>
      <c r="R5" s="20">
        <v>25199</v>
      </c>
      <c r="S5" s="20">
        <v>23366</v>
      </c>
      <c r="T5" s="20">
        <v>18818</v>
      </c>
      <c r="U5" s="20">
        <v>12533</v>
      </c>
      <c r="V5" s="20">
        <v>15891</v>
      </c>
      <c r="W5" s="20">
        <v>19618</v>
      </c>
      <c r="X5" s="20">
        <v>12480</v>
      </c>
      <c r="Y5" s="20">
        <v>12577</v>
      </c>
    </row>
    <row r="6" spans="1:40" ht="25.5">
      <c r="A6" s="4">
        <v>4</v>
      </c>
      <c r="B6" s="5">
        <v>13415</v>
      </c>
      <c r="C6" s="5">
        <v>15302</v>
      </c>
      <c r="H6" s="3" t="s">
        <v>37</v>
      </c>
      <c r="I6" s="20">
        <v>21926</v>
      </c>
      <c r="J6" s="20">
        <v>22755</v>
      </c>
      <c r="K6" s="20">
        <v>24446</v>
      </c>
      <c r="L6" s="20">
        <v>23874</v>
      </c>
      <c r="M6" s="20">
        <v>21074</v>
      </c>
      <c r="N6" s="20">
        <v>21444</v>
      </c>
      <c r="O6" s="20">
        <v>16901</v>
      </c>
      <c r="P6" s="20">
        <v>15453</v>
      </c>
      <c r="Q6" s="20">
        <v>13930</v>
      </c>
      <c r="R6" s="20">
        <v>13303</v>
      </c>
      <c r="S6" s="20">
        <v>11749</v>
      </c>
      <c r="T6" s="20">
        <v>13675</v>
      </c>
      <c r="U6" s="20">
        <v>11332</v>
      </c>
      <c r="V6" s="5">
        <v>9795</v>
      </c>
      <c r="W6" s="5">
        <v>9309</v>
      </c>
      <c r="X6" s="5">
        <v>9379</v>
      </c>
      <c r="Y6" s="5">
        <v>4830</v>
      </c>
    </row>
    <row r="7" spans="1:40" ht="25.5">
      <c r="A7" s="4">
        <v>5</v>
      </c>
      <c r="B7" s="5">
        <v>13183</v>
      </c>
      <c r="C7" s="5">
        <v>14762</v>
      </c>
      <c r="H7" s="3" t="s">
        <v>38</v>
      </c>
      <c r="I7" s="20">
        <v>40538</v>
      </c>
      <c r="J7" s="20">
        <v>28168</v>
      </c>
      <c r="K7" s="20">
        <v>30139</v>
      </c>
      <c r="L7" s="20">
        <v>49428</v>
      </c>
      <c r="M7" s="20">
        <v>33266</v>
      </c>
      <c r="N7" s="20">
        <v>23784</v>
      </c>
      <c r="O7" s="20">
        <v>21238</v>
      </c>
      <c r="P7" s="20">
        <v>27562</v>
      </c>
      <c r="Q7" s="20">
        <v>21052</v>
      </c>
      <c r="R7" s="20">
        <v>11273</v>
      </c>
      <c r="S7" s="20">
        <v>18599</v>
      </c>
      <c r="T7" s="20">
        <v>15140</v>
      </c>
      <c r="U7" s="20">
        <v>13311</v>
      </c>
      <c r="V7" s="5">
        <v>9796</v>
      </c>
      <c r="W7" s="20">
        <v>12067</v>
      </c>
      <c r="X7" s="20">
        <v>16606</v>
      </c>
      <c r="Y7" s="5">
        <v>8941</v>
      </c>
    </row>
    <row r="8" spans="1:40" ht="25.5">
      <c r="A8" s="4">
        <v>6</v>
      </c>
      <c r="B8" s="5">
        <v>12301</v>
      </c>
      <c r="C8" s="5">
        <v>13836</v>
      </c>
      <c r="H8" s="3" t="s">
        <v>39</v>
      </c>
      <c r="I8" s="20">
        <v>60654</v>
      </c>
      <c r="J8" s="20">
        <v>59790</v>
      </c>
      <c r="K8" s="20">
        <v>61651</v>
      </c>
      <c r="L8" s="20">
        <v>62865</v>
      </c>
      <c r="M8" s="20">
        <v>55113</v>
      </c>
      <c r="N8" s="20">
        <v>54263</v>
      </c>
      <c r="O8" s="20">
        <v>40678</v>
      </c>
      <c r="P8" s="20">
        <v>38797</v>
      </c>
      <c r="Q8" s="20">
        <v>33485</v>
      </c>
      <c r="R8" s="20">
        <v>30072</v>
      </c>
      <c r="S8" s="20">
        <v>27496</v>
      </c>
      <c r="T8" s="20">
        <v>24175</v>
      </c>
      <c r="U8" s="20">
        <v>22126</v>
      </c>
      <c r="V8" s="20">
        <v>21225</v>
      </c>
      <c r="W8" s="20">
        <v>21163</v>
      </c>
      <c r="X8" s="20">
        <v>20772</v>
      </c>
      <c r="Y8" s="20">
        <v>11814</v>
      </c>
    </row>
    <row r="9" spans="1:40" ht="25.5">
      <c r="A9" s="4">
        <v>7</v>
      </c>
      <c r="B9" s="5">
        <v>12253</v>
      </c>
      <c r="C9" s="5">
        <v>13542</v>
      </c>
      <c r="H9" s="3" t="s">
        <v>40</v>
      </c>
      <c r="I9" s="20">
        <v>109418</v>
      </c>
      <c r="J9" s="20">
        <v>128287</v>
      </c>
      <c r="K9" s="20">
        <v>117945</v>
      </c>
      <c r="L9" s="20">
        <v>110713</v>
      </c>
      <c r="M9" s="20">
        <v>99925</v>
      </c>
      <c r="N9" s="20">
        <v>94326</v>
      </c>
      <c r="O9" s="20">
        <v>85225</v>
      </c>
      <c r="P9" s="20">
        <v>85406</v>
      </c>
      <c r="Q9" s="20">
        <v>71834</v>
      </c>
      <c r="R9" s="20">
        <v>71160</v>
      </c>
      <c r="S9" s="20">
        <v>67760</v>
      </c>
      <c r="T9" s="20">
        <v>80207</v>
      </c>
      <c r="U9" s="20">
        <v>48562</v>
      </c>
      <c r="V9" s="20">
        <v>64473</v>
      </c>
      <c r="W9" s="20">
        <v>48242</v>
      </c>
      <c r="X9" s="20">
        <v>58951</v>
      </c>
      <c r="Y9" s="20">
        <v>35897</v>
      </c>
    </row>
    <row r="10" spans="1:40">
      <c r="A10" s="4">
        <v>8</v>
      </c>
      <c r="B10" s="5">
        <v>11709</v>
      </c>
      <c r="C10" s="5">
        <v>13615</v>
      </c>
    </row>
    <row r="11" spans="1:40">
      <c r="A11" s="4">
        <v>9</v>
      </c>
      <c r="B11" s="5">
        <v>11893</v>
      </c>
      <c r="C11" s="5">
        <v>12875</v>
      </c>
    </row>
    <row r="12" spans="1:40">
      <c r="A12" s="4">
        <v>10</v>
      </c>
      <c r="B12" s="5">
        <v>11855</v>
      </c>
      <c r="C12" s="5">
        <v>12203</v>
      </c>
    </row>
    <row r="13" spans="1:40">
      <c r="A13" s="4">
        <v>11</v>
      </c>
      <c r="B13" s="5">
        <v>10620</v>
      </c>
      <c r="C13" s="5">
        <v>11501</v>
      </c>
    </row>
    <row r="14" spans="1:40">
      <c r="A14" s="4">
        <v>12</v>
      </c>
      <c r="B14" s="5">
        <v>9986</v>
      </c>
      <c r="C14" s="5">
        <v>10815</v>
      </c>
    </row>
    <row r="15" spans="1:40">
      <c r="A15" s="4">
        <v>13</v>
      </c>
      <c r="B15" s="5">
        <v>10248</v>
      </c>
      <c r="C15" s="5">
        <v>11391</v>
      </c>
    </row>
    <row r="16" spans="1:40">
      <c r="A16" s="4">
        <v>14</v>
      </c>
      <c r="B16" s="5">
        <v>9515</v>
      </c>
      <c r="C16" s="5">
        <v>10843</v>
      </c>
    </row>
    <row r="17" spans="1:3">
      <c r="A17" s="4">
        <v>15</v>
      </c>
      <c r="B17" s="5">
        <v>9168</v>
      </c>
      <c r="C17" s="5">
        <v>10378</v>
      </c>
    </row>
    <row r="18" spans="1:3">
      <c r="A18" s="4">
        <v>16</v>
      </c>
      <c r="B18" s="5">
        <v>8636</v>
      </c>
      <c r="C18" s="5">
        <v>9259</v>
      </c>
    </row>
    <row r="19" spans="1:3">
      <c r="A19" s="4">
        <v>17</v>
      </c>
      <c r="B19" s="5">
        <v>8941</v>
      </c>
      <c r="C19" s="5">
        <v>8358</v>
      </c>
    </row>
    <row r="20" spans="1:3">
      <c r="A20" s="4">
        <v>18</v>
      </c>
      <c r="B20" s="5">
        <v>7267</v>
      </c>
      <c r="C20" s="5">
        <v>9371</v>
      </c>
    </row>
    <row r="21" spans="1:3">
      <c r="A21" s="4">
        <v>19</v>
      </c>
      <c r="B21" s="5">
        <v>8890</v>
      </c>
      <c r="C21" s="5">
        <v>7352</v>
      </c>
    </row>
    <row r="22" spans="1:3">
      <c r="A22" s="4">
        <v>20</v>
      </c>
      <c r="B22" s="5">
        <v>8759</v>
      </c>
      <c r="C22" s="5">
        <v>8363</v>
      </c>
    </row>
    <row r="23" spans="1:3">
      <c r="A23" s="4">
        <v>21</v>
      </c>
      <c r="B23" s="5">
        <v>6878</v>
      </c>
      <c r="C23" s="5">
        <v>6999</v>
      </c>
    </row>
    <row r="24" spans="1:3">
      <c r="A24" s="4">
        <v>22</v>
      </c>
      <c r="B24" s="5">
        <v>7242</v>
      </c>
      <c r="C24" s="5">
        <v>7327</v>
      </c>
    </row>
    <row r="25" spans="1:3">
      <c r="A25" s="4">
        <v>23</v>
      </c>
      <c r="B25" s="5">
        <v>6350</v>
      </c>
      <c r="C25" s="5">
        <v>6969</v>
      </c>
    </row>
    <row r="26" spans="1:3">
      <c r="A26" s="4">
        <v>24</v>
      </c>
      <c r="B26" s="5">
        <v>5745</v>
      </c>
      <c r="C26" s="5">
        <v>6220</v>
      </c>
    </row>
    <row r="27" spans="1:3">
      <c r="A27" s="4">
        <v>25</v>
      </c>
      <c r="B27" s="5">
        <v>4130</v>
      </c>
      <c r="C27" s="5">
        <v>6312</v>
      </c>
    </row>
    <row r="28" spans="1:3">
      <c r="A28" s="4">
        <v>26</v>
      </c>
      <c r="B28" s="6"/>
      <c r="C28" s="5">
        <v>6745</v>
      </c>
    </row>
    <row r="29" spans="1:3">
      <c r="A29" s="4">
        <v>27</v>
      </c>
      <c r="B29" s="6"/>
      <c r="C29" s="5">
        <v>9515</v>
      </c>
    </row>
    <row r="30" spans="1:3">
      <c r="A30" s="4">
        <v>28</v>
      </c>
      <c r="B30" s="6"/>
      <c r="C30" s="5">
        <v>6635</v>
      </c>
    </row>
    <row r="31" spans="1:3">
      <c r="A31" s="4">
        <v>29</v>
      </c>
      <c r="B31" s="6"/>
      <c r="C31" s="5">
        <v>12108</v>
      </c>
    </row>
    <row r="32" spans="1:3">
      <c r="A32" s="4">
        <v>30</v>
      </c>
      <c r="B32" s="6"/>
      <c r="C32" s="5">
        <v>5067</v>
      </c>
    </row>
    <row r="33" spans="1:6">
      <c r="A33" s="4">
        <v>31</v>
      </c>
      <c r="B33" s="6"/>
      <c r="C33" s="5">
        <v>4577</v>
      </c>
    </row>
    <row r="34" spans="1:6">
      <c r="A34" s="4">
        <v>32</v>
      </c>
      <c r="B34" s="6"/>
      <c r="C34" s="5">
        <v>6923</v>
      </c>
    </row>
    <row r="36" spans="1:6">
      <c r="A36" s="14" t="s">
        <v>25</v>
      </c>
      <c r="B36" s="8"/>
      <c r="C36" s="8"/>
      <c r="D36" s="8"/>
      <c r="E36" s="8"/>
      <c r="F36" s="8"/>
    </row>
    <row r="37" spans="1:6">
      <c r="A37" s="14" t="s">
        <v>26</v>
      </c>
      <c r="B37" s="8"/>
      <c r="C37" s="8"/>
      <c r="D37" s="8"/>
      <c r="E37" s="8"/>
      <c r="F37" s="8"/>
    </row>
    <row r="38" spans="1:6">
      <c r="A38" s="15" t="s">
        <v>27</v>
      </c>
      <c r="B38" s="15" t="s">
        <v>28</v>
      </c>
    </row>
    <row r="39" spans="1:6">
      <c r="A39" s="12">
        <v>1</v>
      </c>
      <c r="B39" s="16" t="s">
        <v>29</v>
      </c>
    </row>
    <row r="40" spans="1:6">
      <c r="A40" s="12">
        <v>2</v>
      </c>
      <c r="B40" s="16" t="s">
        <v>29</v>
      </c>
    </row>
    <row r="41" spans="1:6">
      <c r="A41" s="12">
        <v>3</v>
      </c>
      <c r="B41" s="17">
        <v>46791</v>
      </c>
    </row>
    <row r="42" spans="1:6">
      <c r="A42" s="12">
        <v>4</v>
      </c>
      <c r="B42" s="17">
        <v>41262</v>
      </c>
    </row>
    <row r="43" spans="1:6">
      <c r="A43" s="12">
        <v>5</v>
      </c>
      <c r="B43" s="17">
        <v>42206</v>
      </c>
    </row>
    <row r="44" spans="1:6">
      <c r="A44" s="12">
        <v>6</v>
      </c>
      <c r="B44" s="17">
        <v>39160</v>
      </c>
    </row>
    <row r="45" spans="1:6">
      <c r="A45" s="12">
        <v>7</v>
      </c>
      <c r="B45" s="17">
        <v>38266</v>
      </c>
    </row>
    <row r="46" spans="1:6">
      <c r="A46" s="12">
        <v>8</v>
      </c>
      <c r="B46" s="17">
        <v>36358</v>
      </c>
    </row>
    <row r="47" spans="1:6">
      <c r="A47" s="12">
        <v>9</v>
      </c>
      <c r="B47" s="17">
        <v>34935</v>
      </c>
    </row>
    <row r="48" spans="1:6">
      <c r="A48" s="12">
        <v>10</v>
      </c>
      <c r="B48" s="17">
        <v>33021</v>
      </c>
    </row>
    <row r="49" spans="1:2">
      <c r="A49" s="12">
        <v>11</v>
      </c>
      <c r="B49" s="17">
        <v>32540</v>
      </c>
    </row>
    <row r="50" spans="1:2">
      <c r="A50" s="12">
        <v>12</v>
      </c>
      <c r="B50" s="17">
        <v>32605</v>
      </c>
    </row>
    <row r="51" spans="1:2">
      <c r="A51" s="12">
        <v>13</v>
      </c>
      <c r="B51" s="17">
        <v>27722</v>
      </c>
    </row>
    <row r="52" spans="1:2">
      <c r="A52" s="12">
        <v>14</v>
      </c>
      <c r="B52" s="17">
        <v>28429</v>
      </c>
    </row>
    <row r="53" spans="1:2">
      <c r="A53" s="12">
        <v>15</v>
      </c>
      <c r="B53" s="17">
        <v>32140</v>
      </c>
    </row>
    <row r="54" spans="1:2">
      <c r="A54" s="12">
        <v>16</v>
      </c>
      <c r="B54" s="17">
        <v>28100</v>
      </c>
    </row>
    <row r="55" spans="1:2">
      <c r="A55" s="12">
        <v>17</v>
      </c>
      <c r="B55" s="17">
        <v>24626</v>
      </c>
    </row>
    <row r="56" spans="1:2">
      <c r="A56" s="12">
        <v>18</v>
      </c>
      <c r="B56" s="17">
        <v>23428</v>
      </c>
    </row>
    <row r="57" spans="1:2">
      <c r="A57" s="12">
        <v>19</v>
      </c>
      <c r="B57" s="17">
        <v>22575</v>
      </c>
    </row>
    <row r="58" spans="1:2">
      <c r="A58" s="12">
        <v>20</v>
      </c>
      <c r="B58" s="17">
        <v>23220</v>
      </c>
    </row>
    <row r="59" spans="1:2">
      <c r="A59" s="12">
        <v>21</v>
      </c>
      <c r="B59" s="17">
        <v>19588</v>
      </c>
    </row>
    <row r="60" spans="1:2">
      <c r="A60" s="12">
        <v>22</v>
      </c>
      <c r="B60" s="17">
        <v>22939</v>
      </c>
    </row>
    <row r="61" spans="1:2">
      <c r="A61" s="12">
        <v>23</v>
      </c>
      <c r="B61" s="17">
        <v>26413</v>
      </c>
    </row>
    <row r="62" spans="1:2">
      <c r="A62" s="12">
        <v>24</v>
      </c>
      <c r="B62" s="17">
        <v>23366</v>
      </c>
    </row>
    <row r="63" spans="1:2">
      <c r="A63" s="12">
        <v>25</v>
      </c>
      <c r="B63" s="17">
        <v>11259</v>
      </c>
    </row>
    <row r="64" spans="1:2">
      <c r="A64" s="12">
        <v>26</v>
      </c>
      <c r="B64" s="17">
        <v>23228</v>
      </c>
    </row>
    <row r="65" spans="1:7">
      <c r="A65" s="12">
        <v>27</v>
      </c>
      <c r="B65" s="17">
        <v>21515</v>
      </c>
    </row>
    <row r="66" spans="1:7">
      <c r="A66" s="12">
        <v>28</v>
      </c>
      <c r="B66" s="17">
        <v>25939</v>
      </c>
    </row>
    <row r="67" spans="1:7">
      <c r="A67" s="12">
        <v>29</v>
      </c>
      <c r="B67" s="17">
        <v>20117</v>
      </c>
    </row>
    <row r="68" spans="1:7">
      <c r="A68" s="12">
        <v>30</v>
      </c>
      <c r="B68" s="17">
        <v>17515</v>
      </c>
    </row>
    <row r="70" spans="1:7">
      <c r="A70" s="7" t="s">
        <v>31</v>
      </c>
      <c r="B70" s="8"/>
      <c r="C70" s="8"/>
      <c r="D70" s="8"/>
      <c r="E70" s="8"/>
      <c r="F70" s="8"/>
      <c r="G70" s="8"/>
    </row>
    <row r="71" spans="1:7">
      <c r="A71" s="217" t="s">
        <v>32</v>
      </c>
      <c r="B71" s="219" t="s">
        <v>33</v>
      </c>
      <c r="C71" s="221" t="s">
        <v>34</v>
      </c>
      <c r="D71" s="222"/>
      <c r="E71" s="223"/>
      <c r="F71" s="221" t="s">
        <v>35</v>
      </c>
      <c r="G71" s="223"/>
    </row>
    <row r="72" spans="1:7" ht="25.5">
      <c r="A72" s="218"/>
      <c r="B72" s="220"/>
      <c r="C72" s="3" t="s">
        <v>36</v>
      </c>
      <c r="D72" s="3" t="s">
        <v>37</v>
      </c>
      <c r="E72" s="3" t="s">
        <v>38</v>
      </c>
      <c r="F72" s="3" t="s">
        <v>39</v>
      </c>
      <c r="G72" s="3" t="s">
        <v>40</v>
      </c>
    </row>
    <row r="73" spans="1:7">
      <c r="A73" s="4">
        <v>0</v>
      </c>
      <c r="B73" s="19">
        <v>2002</v>
      </c>
      <c r="C73" s="20">
        <v>26703</v>
      </c>
      <c r="D73" s="20">
        <v>21926</v>
      </c>
      <c r="E73" s="20">
        <v>40538</v>
      </c>
      <c r="F73" s="20">
        <v>60654</v>
      </c>
      <c r="G73" s="20">
        <v>109418</v>
      </c>
    </row>
    <row r="74" spans="1:7">
      <c r="A74" s="4">
        <v>1</v>
      </c>
      <c r="B74" s="19">
        <v>2001</v>
      </c>
      <c r="C74" s="20">
        <v>32391</v>
      </c>
      <c r="D74" s="20">
        <v>22755</v>
      </c>
      <c r="E74" s="20">
        <v>28168</v>
      </c>
      <c r="F74" s="20">
        <v>59790</v>
      </c>
      <c r="G74" s="20">
        <v>128287</v>
      </c>
    </row>
    <row r="75" spans="1:7">
      <c r="A75" s="4">
        <v>2</v>
      </c>
      <c r="B75" s="19">
        <v>2000</v>
      </c>
      <c r="C75" s="20">
        <v>31210</v>
      </c>
      <c r="D75" s="20">
        <v>24446</v>
      </c>
      <c r="E75" s="20">
        <v>30139</v>
      </c>
      <c r="F75" s="20">
        <v>61651</v>
      </c>
      <c r="G75" s="20">
        <v>117945</v>
      </c>
    </row>
    <row r="76" spans="1:7">
      <c r="A76" s="4">
        <v>3</v>
      </c>
      <c r="B76" s="19">
        <v>1999</v>
      </c>
      <c r="C76" s="20">
        <v>31444</v>
      </c>
      <c r="D76" s="20">
        <v>23874</v>
      </c>
      <c r="E76" s="20">
        <v>49428</v>
      </c>
      <c r="F76" s="20">
        <v>62865</v>
      </c>
      <c r="G76" s="20">
        <v>110713</v>
      </c>
    </row>
    <row r="77" spans="1:7">
      <c r="A77" s="4">
        <v>4</v>
      </c>
      <c r="B77" s="19">
        <v>1998</v>
      </c>
      <c r="C77" s="20">
        <v>31815</v>
      </c>
      <c r="D77" s="20">
        <v>21074</v>
      </c>
      <c r="E77" s="20">
        <v>33266</v>
      </c>
      <c r="F77" s="20">
        <v>55113</v>
      </c>
      <c r="G77" s="20">
        <v>99925</v>
      </c>
    </row>
    <row r="78" spans="1:7">
      <c r="A78" s="4">
        <v>5</v>
      </c>
      <c r="B78" s="19">
        <v>1997</v>
      </c>
      <c r="C78" s="20">
        <v>28450</v>
      </c>
      <c r="D78" s="20">
        <v>21444</v>
      </c>
      <c r="E78" s="20">
        <v>23784</v>
      </c>
      <c r="F78" s="20">
        <v>54263</v>
      </c>
      <c r="G78" s="20">
        <v>94326</v>
      </c>
    </row>
    <row r="79" spans="1:7">
      <c r="A79" s="4">
        <v>6</v>
      </c>
      <c r="B79" s="19">
        <v>1996</v>
      </c>
      <c r="C79" s="20">
        <v>25462</v>
      </c>
      <c r="D79" s="20">
        <v>16901</v>
      </c>
      <c r="E79" s="20">
        <v>21238</v>
      </c>
      <c r="F79" s="20">
        <v>40678</v>
      </c>
      <c r="G79" s="20">
        <v>85225</v>
      </c>
    </row>
    <row r="80" spans="1:7">
      <c r="A80" s="4">
        <v>7</v>
      </c>
      <c r="B80" s="19">
        <v>1995</v>
      </c>
      <c r="C80" s="20">
        <v>30182</v>
      </c>
      <c r="D80" s="20">
        <v>15453</v>
      </c>
      <c r="E80" s="20">
        <v>27562</v>
      </c>
      <c r="F80" s="20">
        <v>38797</v>
      </c>
      <c r="G80" s="20">
        <v>85406</v>
      </c>
    </row>
    <row r="81" spans="1:7">
      <c r="A81" s="4">
        <v>8</v>
      </c>
      <c r="B81" s="19">
        <v>1994</v>
      </c>
      <c r="C81" s="20">
        <v>20722</v>
      </c>
      <c r="D81" s="20">
        <v>13930</v>
      </c>
      <c r="E81" s="20">
        <v>21052</v>
      </c>
      <c r="F81" s="20">
        <v>33485</v>
      </c>
      <c r="G81" s="20">
        <v>71834</v>
      </c>
    </row>
    <row r="82" spans="1:7">
      <c r="A82" s="4">
        <v>9</v>
      </c>
      <c r="B82" s="19">
        <v>1993</v>
      </c>
      <c r="C82" s="20">
        <v>25199</v>
      </c>
      <c r="D82" s="20">
        <v>13303</v>
      </c>
      <c r="E82" s="20">
        <v>11273</v>
      </c>
      <c r="F82" s="20">
        <v>30072</v>
      </c>
      <c r="G82" s="20">
        <v>71160</v>
      </c>
    </row>
    <row r="83" spans="1:7">
      <c r="A83" s="4">
        <v>10</v>
      </c>
      <c r="B83" s="19">
        <v>1992</v>
      </c>
      <c r="C83" s="20">
        <v>23366</v>
      </c>
      <c r="D83" s="20">
        <v>11749</v>
      </c>
      <c r="E83" s="20">
        <v>18599</v>
      </c>
      <c r="F83" s="20">
        <v>27496</v>
      </c>
      <c r="G83" s="20">
        <v>67760</v>
      </c>
    </row>
    <row r="84" spans="1:7">
      <c r="A84" s="4">
        <v>11</v>
      </c>
      <c r="B84" s="19">
        <v>1991</v>
      </c>
      <c r="C84" s="20">
        <v>18818</v>
      </c>
      <c r="D84" s="20">
        <v>13675</v>
      </c>
      <c r="E84" s="20">
        <v>15140</v>
      </c>
      <c r="F84" s="20">
        <v>24175</v>
      </c>
      <c r="G84" s="20">
        <v>80207</v>
      </c>
    </row>
    <row r="85" spans="1:7">
      <c r="A85" s="4">
        <v>12</v>
      </c>
      <c r="B85" s="19">
        <v>1990</v>
      </c>
      <c r="C85" s="20">
        <v>12533</v>
      </c>
      <c r="D85" s="20">
        <v>11332</v>
      </c>
      <c r="E85" s="20">
        <v>13311</v>
      </c>
      <c r="F85" s="20">
        <v>22126</v>
      </c>
      <c r="G85" s="20">
        <v>48562</v>
      </c>
    </row>
    <row r="86" spans="1:7">
      <c r="A86" s="4">
        <v>13</v>
      </c>
      <c r="B86" s="19">
        <v>1989</v>
      </c>
      <c r="C86" s="20">
        <v>15891</v>
      </c>
      <c r="D86" s="5">
        <v>9795</v>
      </c>
      <c r="E86" s="5">
        <v>9796</v>
      </c>
      <c r="F86" s="20">
        <v>21225</v>
      </c>
      <c r="G86" s="20">
        <v>64473</v>
      </c>
    </row>
    <row r="87" spans="1:7">
      <c r="A87" s="4">
        <v>14</v>
      </c>
      <c r="B87" s="19">
        <v>1988</v>
      </c>
      <c r="C87" s="20">
        <v>19618</v>
      </c>
      <c r="D87" s="5">
        <v>9309</v>
      </c>
      <c r="E87" s="20">
        <v>12067</v>
      </c>
      <c r="F87" s="20">
        <v>21163</v>
      </c>
      <c r="G87" s="20">
        <v>48242</v>
      </c>
    </row>
    <row r="88" spans="1:7">
      <c r="A88" s="4">
        <v>15</v>
      </c>
      <c r="B88" s="19">
        <v>1987</v>
      </c>
      <c r="C88" s="20">
        <v>12480</v>
      </c>
      <c r="D88" s="5">
        <v>9379</v>
      </c>
      <c r="E88" s="20">
        <v>16606</v>
      </c>
      <c r="F88" s="20">
        <v>20772</v>
      </c>
      <c r="G88" s="20">
        <v>58951</v>
      </c>
    </row>
    <row r="89" spans="1:7">
      <c r="A89" s="4">
        <v>16</v>
      </c>
      <c r="B89" s="19">
        <v>1986</v>
      </c>
      <c r="C89" s="20">
        <v>12577</v>
      </c>
      <c r="D89" s="5">
        <v>4830</v>
      </c>
      <c r="E89" s="5">
        <v>8941</v>
      </c>
      <c r="F89" s="20">
        <v>11814</v>
      </c>
      <c r="G89" s="20">
        <v>35897</v>
      </c>
    </row>
    <row r="90" spans="1:7" ht="38.25">
      <c r="A90" s="10" t="s">
        <v>41</v>
      </c>
      <c r="B90" s="6" t="s">
        <v>42</v>
      </c>
      <c r="C90" s="21">
        <v>30437</v>
      </c>
      <c r="D90" s="21">
        <v>23250</v>
      </c>
      <c r="E90" s="21">
        <v>37069</v>
      </c>
      <c r="F90" s="21">
        <v>61240</v>
      </c>
      <c r="G90" s="21">
        <v>116591</v>
      </c>
    </row>
  </sheetData>
  <mergeCells count="6">
    <mergeCell ref="B1:C1"/>
    <mergeCell ref="G2:G3"/>
    <mergeCell ref="A71:A72"/>
    <mergeCell ref="B71:B72"/>
    <mergeCell ref="C71:E71"/>
    <mergeCell ref="F71:G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172E-F1BF-496B-B095-8A637E660678}">
  <dimension ref="A1:X40"/>
  <sheetViews>
    <sheetView workbookViewId="0">
      <selection activeCell="J43" sqref="A43:J44"/>
    </sheetView>
  </sheetViews>
  <sheetFormatPr defaultRowHeight="15"/>
  <sheetData>
    <row r="1" spans="1:14">
      <c r="A1" s="7" t="s">
        <v>4</v>
      </c>
      <c r="B1" s="8"/>
      <c r="C1" s="8"/>
      <c r="D1" s="8"/>
      <c r="E1" s="8"/>
      <c r="F1" s="8"/>
      <c r="G1" s="8"/>
      <c r="H1" s="8"/>
      <c r="I1" s="8"/>
      <c r="J1" s="8"/>
      <c r="K1" s="8"/>
      <c r="L1" s="8"/>
      <c r="M1" s="8"/>
      <c r="N1" s="8"/>
    </row>
    <row r="2" spans="1:14" ht="51">
      <c r="A2" s="9" t="s">
        <v>5</v>
      </c>
      <c r="B2" s="9" t="s">
        <v>6</v>
      </c>
      <c r="C2" s="3" t="s">
        <v>7</v>
      </c>
      <c r="D2" s="3" t="s">
        <v>8</v>
      </c>
      <c r="E2" s="10" t="s">
        <v>9</v>
      </c>
      <c r="F2" s="3" t="s">
        <v>10</v>
      </c>
      <c r="G2" s="3" t="s">
        <v>11</v>
      </c>
      <c r="H2" s="3" t="s">
        <v>12</v>
      </c>
      <c r="I2" s="3" t="s">
        <v>13</v>
      </c>
      <c r="J2" s="10" t="s">
        <v>14</v>
      </c>
      <c r="K2" s="10" t="s">
        <v>15</v>
      </c>
      <c r="L2" s="3" t="s">
        <v>16</v>
      </c>
      <c r="M2" s="10" t="s">
        <v>17</v>
      </c>
      <c r="N2" s="10" t="s">
        <v>18</v>
      </c>
    </row>
    <row r="3" spans="1:14">
      <c r="A3" s="11">
        <v>2018</v>
      </c>
      <c r="B3" s="11">
        <v>8798</v>
      </c>
      <c r="C3" s="11">
        <v>112237</v>
      </c>
      <c r="D3" s="11">
        <v>125240</v>
      </c>
      <c r="E3" s="11">
        <v>14665</v>
      </c>
      <c r="F3" s="11">
        <v>335</v>
      </c>
      <c r="G3" s="11">
        <v>109</v>
      </c>
      <c r="H3" s="11">
        <v>476</v>
      </c>
      <c r="I3" s="12">
        <v>59</v>
      </c>
      <c r="J3" s="11">
        <v>8241</v>
      </c>
      <c r="K3" s="11">
        <v>363</v>
      </c>
      <c r="L3" s="11">
        <v>818</v>
      </c>
      <c r="M3" s="12">
        <v>1087</v>
      </c>
      <c r="N3" s="11">
        <v>1805</v>
      </c>
    </row>
    <row r="4" spans="1:14">
      <c r="A4" s="11">
        <v>2019</v>
      </c>
      <c r="B4" s="11">
        <v>8876</v>
      </c>
      <c r="C4" s="11">
        <v>113229</v>
      </c>
      <c r="D4" s="11">
        <v>125823</v>
      </c>
      <c r="E4" s="11">
        <v>14733</v>
      </c>
      <c r="F4" s="11">
        <v>339</v>
      </c>
      <c r="G4" s="11">
        <v>110</v>
      </c>
      <c r="H4" s="11">
        <v>482</v>
      </c>
      <c r="I4" s="12">
        <v>60</v>
      </c>
      <c r="J4" s="11">
        <v>8392</v>
      </c>
      <c r="K4" s="11">
        <v>370</v>
      </c>
      <c r="L4" s="11">
        <v>833</v>
      </c>
      <c r="M4" s="11">
        <v>1093</v>
      </c>
      <c r="N4" s="11">
        <v>1815</v>
      </c>
    </row>
    <row r="5" spans="1:14">
      <c r="A5" s="11">
        <v>2020</v>
      </c>
      <c r="B5" s="11">
        <v>8951</v>
      </c>
      <c r="C5" s="11">
        <v>114184</v>
      </c>
      <c r="D5" s="11">
        <v>126495</v>
      </c>
      <c r="E5" s="11">
        <v>14811</v>
      </c>
      <c r="F5" s="11">
        <v>343</v>
      </c>
      <c r="G5" s="11">
        <v>112</v>
      </c>
      <c r="H5" s="11">
        <v>487</v>
      </c>
      <c r="I5" s="12">
        <v>61</v>
      </c>
      <c r="J5" s="11">
        <v>8552</v>
      </c>
      <c r="K5" s="11">
        <v>377</v>
      </c>
      <c r="L5" s="11">
        <v>848</v>
      </c>
      <c r="M5" s="11">
        <v>1094</v>
      </c>
      <c r="N5" s="11">
        <v>1815</v>
      </c>
    </row>
    <row r="6" spans="1:14">
      <c r="A6" s="11">
        <v>2021</v>
      </c>
      <c r="B6" s="11">
        <v>9021</v>
      </c>
      <c r="C6" s="11">
        <v>115076</v>
      </c>
      <c r="D6" s="11">
        <v>127214</v>
      </c>
      <c r="E6" s="11">
        <v>14896</v>
      </c>
      <c r="F6" s="11">
        <v>346</v>
      </c>
      <c r="G6" s="11">
        <v>113</v>
      </c>
      <c r="H6" s="11">
        <v>491</v>
      </c>
      <c r="I6" s="12">
        <v>62</v>
      </c>
      <c r="J6" s="11">
        <v>8703</v>
      </c>
      <c r="K6" s="11">
        <v>384</v>
      </c>
      <c r="L6" s="11">
        <v>863</v>
      </c>
      <c r="M6" s="11">
        <v>1091</v>
      </c>
      <c r="N6" s="11">
        <v>1811</v>
      </c>
    </row>
    <row r="7" spans="1:14">
      <c r="A7" s="11">
        <v>2022</v>
      </c>
      <c r="B7" s="11">
        <v>9079</v>
      </c>
      <c r="C7" s="11">
        <v>115820</v>
      </c>
      <c r="D7" s="11">
        <v>127791</v>
      </c>
      <c r="E7" s="11">
        <v>14963</v>
      </c>
      <c r="F7" s="11">
        <v>350</v>
      </c>
      <c r="G7" s="11">
        <v>114</v>
      </c>
      <c r="H7" s="11">
        <v>497</v>
      </c>
      <c r="I7" s="12">
        <v>63</v>
      </c>
      <c r="J7" s="11">
        <v>8861</v>
      </c>
      <c r="K7" s="11">
        <v>391</v>
      </c>
      <c r="L7" s="11">
        <v>879</v>
      </c>
      <c r="M7" s="11">
        <v>1093</v>
      </c>
      <c r="N7" s="11">
        <v>1815</v>
      </c>
    </row>
    <row r="8" spans="1:14">
      <c r="A8" s="11">
        <v>2023</v>
      </c>
      <c r="B8" s="11">
        <v>9145</v>
      </c>
      <c r="C8" s="11">
        <v>116655</v>
      </c>
      <c r="D8" s="11">
        <v>128412</v>
      </c>
      <c r="E8" s="11">
        <v>15036</v>
      </c>
      <c r="F8" s="11">
        <v>353</v>
      </c>
      <c r="G8" s="11">
        <v>115</v>
      </c>
      <c r="H8" s="11">
        <v>502</v>
      </c>
      <c r="I8" s="12">
        <v>64</v>
      </c>
      <c r="J8" s="11">
        <v>9011</v>
      </c>
      <c r="K8" s="11">
        <v>397</v>
      </c>
      <c r="L8" s="11">
        <v>894</v>
      </c>
      <c r="M8" s="11">
        <v>1093</v>
      </c>
      <c r="N8" s="11">
        <v>1813</v>
      </c>
    </row>
    <row r="9" spans="1:14">
      <c r="A9" s="11">
        <v>2024</v>
      </c>
      <c r="B9" s="11">
        <v>9217</v>
      </c>
      <c r="C9" s="11">
        <v>117581</v>
      </c>
      <c r="D9" s="11">
        <v>129027</v>
      </c>
      <c r="E9" s="11">
        <v>15108</v>
      </c>
      <c r="F9" s="11">
        <v>357</v>
      </c>
      <c r="G9" s="11">
        <v>116</v>
      </c>
      <c r="H9" s="11">
        <v>507</v>
      </c>
      <c r="I9" s="12">
        <v>65</v>
      </c>
      <c r="J9" s="11">
        <v>9174</v>
      </c>
      <c r="K9" s="11">
        <v>405</v>
      </c>
      <c r="L9" s="11">
        <v>910</v>
      </c>
      <c r="M9" s="11">
        <v>1092</v>
      </c>
      <c r="N9" s="11">
        <v>1812</v>
      </c>
    </row>
    <row r="10" spans="1:14">
      <c r="A10" s="11">
        <v>2025</v>
      </c>
      <c r="B10" s="11">
        <v>9295</v>
      </c>
      <c r="C10" s="11">
        <v>118568</v>
      </c>
      <c r="D10" s="11">
        <v>129547</v>
      </c>
      <c r="E10" s="11">
        <v>15169</v>
      </c>
      <c r="F10" s="11">
        <v>361</v>
      </c>
      <c r="G10" s="11">
        <v>118</v>
      </c>
      <c r="H10" s="11">
        <v>513</v>
      </c>
      <c r="I10" s="12">
        <v>66</v>
      </c>
      <c r="J10" s="11">
        <v>9350</v>
      </c>
      <c r="K10" s="11">
        <v>412</v>
      </c>
      <c r="L10" s="11">
        <v>928</v>
      </c>
      <c r="M10" s="11">
        <v>1094</v>
      </c>
      <c r="N10" s="11">
        <v>1815</v>
      </c>
    </row>
    <row r="11" spans="1:14">
      <c r="A11" s="11">
        <v>2026</v>
      </c>
      <c r="B11" s="11">
        <v>9372</v>
      </c>
      <c r="C11" s="11">
        <v>119554</v>
      </c>
      <c r="D11" s="11">
        <v>130031</v>
      </c>
      <c r="E11" s="11">
        <v>15226</v>
      </c>
      <c r="F11" s="11">
        <v>366</v>
      </c>
      <c r="G11" s="11">
        <v>119</v>
      </c>
      <c r="H11" s="11">
        <v>519</v>
      </c>
      <c r="I11" s="12">
        <v>68</v>
      </c>
      <c r="J11" s="11">
        <v>9533</v>
      </c>
      <c r="K11" s="11">
        <v>420</v>
      </c>
      <c r="L11" s="11">
        <v>946</v>
      </c>
      <c r="M11" s="12">
        <v>1096</v>
      </c>
      <c r="N11" s="11">
        <v>1819</v>
      </c>
    </row>
    <row r="12" spans="1:14">
      <c r="A12" s="11">
        <v>2027</v>
      </c>
      <c r="B12" s="11">
        <v>9450</v>
      </c>
      <c r="C12" s="11">
        <v>120547</v>
      </c>
      <c r="D12" s="11">
        <v>130346</v>
      </c>
      <c r="E12" s="11">
        <v>15262</v>
      </c>
      <c r="F12" s="11">
        <v>371</v>
      </c>
      <c r="G12" s="11">
        <v>121</v>
      </c>
      <c r="H12" s="11">
        <v>526</v>
      </c>
      <c r="I12" s="12">
        <v>69</v>
      </c>
      <c r="J12" s="11">
        <v>9719</v>
      </c>
      <c r="K12" s="11">
        <v>429</v>
      </c>
      <c r="L12" s="11">
        <v>964</v>
      </c>
      <c r="M12" s="11">
        <v>1099</v>
      </c>
      <c r="N12" s="11">
        <v>1825</v>
      </c>
    </row>
    <row r="13" spans="1:14">
      <c r="A13" s="11">
        <v>2028</v>
      </c>
      <c r="B13" s="11">
        <v>9525</v>
      </c>
      <c r="C13" s="11">
        <v>121508</v>
      </c>
      <c r="D13" s="11">
        <v>130473</v>
      </c>
      <c r="E13" s="11">
        <v>15277</v>
      </c>
      <c r="F13" s="11">
        <v>373</v>
      </c>
      <c r="G13" s="11">
        <v>122</v>
      </c>
      <c r="H13" s="11">
        <v>530</v>
      </c>
      <c r="I13" s="12">
        <v>70</v>
      </c>
      <c r="J13" s="11">
        <v>9866</v>
      </c>
      <c r="K13" s="11">
        <v>435</v>
      </c>
      <c r="L13" s="11">
        <v>979</v>
      </c>
      <c r="M13" s="11">
        <v>1096</v>
      </c>
      <c r="N13" s="11">
        <v>1818</v>
      </c>
    </row>
    <row r="14" spans="1:14">
      <c r="A14" s="11">
        <v>2029</v>
      </c>
      <c r="B14" s="11">
        <v>9599</v>
      </c>
      <c r="C14" s="11">
        <v>122447</v>
      </c>
      <c r="D14" s="11">
        <v>130487</v>
      </c>
      <c r="E14" s="11">
        <v>15279</v>
      </c>
      <c r="F14" s="11">
        <v>378</v>
      </c>
      <c r="G14" s="11">
        <v>123</v>
      </c>
      <c r="H14" s="11">
        <v>536</v>
      </c>
      <c r="I14" s="12">
        <v>71</v>
      </c>
      <c r="J14" s="11">
        <v>10061</v>
      </c>
      <c r="K14" s="11">
        <v>444</v>
      </c>
      <c r="L14" s="11">
        <v>998</v>
      </c>
      <c r="M14" s="11">
        <v>1094</v>
      </c>
      <c r="N14" s="11">
        <v>1816</v>
      </c>
    </row>
    <row r="15" spans="1:14">
      <c r="A15" s="11">
        <v>2030</v>
      </c>
      <c r="B15" s="11">
        <v>9675</v>
      </c>
      <c r="C15" s="11">
        <v>123423</v>
      </c>
      <c r="D15" s="11">
        <v>130294</v>
      </c>
      <c r="E15" s="11">
        <v>15256</v>
      </c>
      <c r="F15" s="11">
        <v>381</v>
      </c>
      <c r="G15" s="11">
        <v>124</v>
      </c>
      <c r="H15" s="11">
        <v>541</v>
      </c>
      <c r="I15" s="12">
        <v>72</v>
      </c>
      <c r="J15" s="11">
        <v>10204</v>
      </c>
      <c r="K15" s="11">
        <v>450</v>
      </c>
      <c r="L15" s="11">
        <v>1012</v>
      </c>
      <c r="M15" s="11">
        <v>1095</v>
      </c>
      <c r="N15" s="11">
        <v>1817</v>
      </c>
    </row>
    <row r="16" spans="1:14">
      <c r="A16" s="11">
        <v>2031</v>
      </c>
      <c r="B16" s="11">
        <v>9761</v>
      </c>
      <c r="C16" s="11">
        <v>124519</v>
      </c>
      <c r="D16" s="11">
        <v>130256</v>
      </c>
      <c r="E16" s="11">
        <v>15252</v>
      </c>
      <c r="F16" s="11">
        <v>387</v>
      </c>
      <c r="G16" s="11">
        <v>126</v>
      </c>
      <c r="H16" s="11">
        <v>550</v>
      </c>
      <c r="I16" s="12">
        <v>74</v>
      </c>
      <c r="J16" s="11">
        <v>10465</v>
      </c>
      <c r="K16" s="11">
        <v>462</v>
      </c>
      <c r="L16" s="11">
        <v>1038</v>
      </c>
      <c r="M16" s="11">
        <v>1097</v>
      </c>
      <c r="N16" s="11">
        <v>1820</v>
      </c>
    </row>
    <row r="17" spans="1:24">
      <c r="A17" s="11">
        <v>2032</v>
      </c>
      <c r="B17" s="11">
        <v>9851</v>
      </c>
      <c r="C17" s="11">
        <v>125661</v>
      </c>
      <c r="D17" s="11">
        <v>129997</v>
      </c>
      <c r="E17" s="11">
        <v>15221</v>
      </c>
      <c r="F17" s="11">
        <v>391</v>
      </c>
      <c r="G17" s="11">
        <v>127</v>
      </c>
      <c r="H17" s="11">
        <v>555</v>
      </c>
      <c r="I17" s="12">
        <v>75</v>
      </c>
      <c r="J17" s="11">
        <v>10621</v>
      </c>
      <c r="K17" s="11">
        <v>468</v>
      </c>
      <c r="L17" s="11">
        <v>1054</v>
      </c>
      <c r="M17" s="11">
        <v>1098</v>
      </c>
      <c r="N17" s="11">
        <v>1822</v>
      </c>
    </row>
    <row r="18" spans="1:24">
      <c r="A18" s="11">
        <v>2033</v>
      </c>
      <c r="B18" s="11">
        <v>9945</v>
      </c>
      <c r="C18" s="11">
        <v>126869</v>
      </c>
      <c r="D18" s="11">
        <v>129735</v>
      </c>
      <c r="E18" s="11">
        <v>15191</v>
      </c>
      <c r="F18" s="11">
        <v>394</v>
      </c>
      <c r="G18" s="11">
        <v>128</v>
      </c>
      <c r="H18" s="11">
        <v>560</v>
      </c>
      <c r="I18" s="12">
        <v>77</v>
      </c>
      <c r="J18" s="11">
        <v>10792</v>
      </c>
      <c r="K18" s="11">
        <v>476</v>
      </c>
      <c r="L18" s="11">
        <v>1071</v>
      </c>
      <c r="M18" s="11">
        <v>1092</v>
      </c>
      <c r="N18" s="11">
        <v>1813</v>
      </c>
    </row>
    <row r="19" spans="1:24">
      <c r="A19" s="11">
        <v>2034</v>
      </c>
      <c r="B19" s="11">
        <v>10047</v>
      </c>
      <c r="C19" s="11">
        <v>128168</v>
      </c>
      <c r="D19" s="11">
        <v>129382</v>
      </c>
      <c r="E19" s="11">
        <v>15149</v>
      </c>
      <c r="F19" s="11">
        <v>398</v>
      </c>
      <c r="G19" s="11">
        <v>130</v>
      </c>
      <c r="H19" s="11">
        <v>565</v>
      </c>
      <c r="I19" s="12">
        <v>78</v>
      </c>
      <c r="J19" s="11">
        <v>10959</v>
      </c>
      <c r="K19" s="11">
        <v>483</v>
      </c>
      <c r="L19" s="11">
        <v>1087</v>
      </c>
      <c r="M19" s="11">
        <v>1090</v>
      </c>
      <c r="N19" s="11">
        <v>1808</v>
      </c>
    </row>
    <row r="20" spans="1:24">
      <c r="A20" s="11">
        <v>2035</v>
      </c>
      <c r="B20" s="11">
        <v>10153</v>
      </c>
      <c r="C20" s="11">
        <v>129524</v>
      </c>
      <c r="D20" s="11">
        <v>128985</v>
      </c>
      <c r="E20" s="11">
        <v>15103</v>
      </c>
      <c r="F20" s="11">
        <v>403</v>
      </c>
      <c r="G20" s="11">
        <v>131</v>
      </c>
      <c r="H20" s="11">
        <v>572</v>
      </c>
      <c r="I20" s="12">
        <v>79</v>
      </c>
      <c r="J20" s="11">
        <v>11158</v>
      </c>
      <c r="K20" s="11">
        <v>492</v>
      </c>
      <c r="L20" s="11">
        <v>1107</v>
      </c>
      <c r="M20" s="11">
        <v>1093</v>
      </c>
      <c r="N20" s="11">
        <v>1813</v>
      </c>
    </row>
    <row r="21" spans="1:24">
      <c r="A21" s="11">
        <v>2036</v>
      </c>
      <c r="B21" s="11">
        <v>10264</v>
      </c>
      <c r="C21" s="11">
        <v>130932</v>
      </c>
      <c r="D21" s="11">
        <v>128491</v>
      </c>
      <c r="E21" s="11">
        <v>15045</v>
      </c>
      <c r="F21" s="11">
        <v>408</v>
      </c>
      <c r="G21" s="11">
        <v>133</v>
      </c>
      <c r="H21" s="11">
        <v>579</v>
      </c>
      <c r="I21" s="12">
        <v>81</v>
      </c>
      <c r="J21" s="11">
        <v>11369</v>
      </c>
      <c r="K21" s="11">
        <v>501</v>
      </c>
      <c r="L21" s="11">
        <v>1128</v>
      </c>
      <c r="M21" s="12">
        <v>1094</v>
      </c>
      <c r="N21" s="11">
        <v>1816</v>
      </c>
    </row>
    <row r="22" spans="1:24">
      <c r="A22" s="11">
        <v>2037</v>
      </c>
      <c r="B22" s="11">
        <v>10380</v>
      </c>
      <c r="C22" s="11">
        <v>132414</v>
      </c>
      <c r="D22" s="11">
        <v>127939</v>
      </c>
      <c r="E22" s="11">
        <v>14981</v>
      </c>
      <c r="F22" s="11">
        <v>414</v>
      </c>
      <c r="G22" s="11">
        <v>135</v>
      </c>
      <c r="H22" s="11">
        <v>588</v>
      </c>
      <c r="I22" s="12">
        <v>82</v>
      </c>
      <c r="J22" s="11">
        <v>11600</v>
      </c>
      <c r="K22" s="11">
        <v>512</v>
      </c>
      <c r="L22" s="11">
        <v>1151</v>
      </c>
      <c r="M22" s="12">
        <v>1099</v>
      </c>
      <c r="N22" s="11">
        <v>1824</v>
      </c>
    </row>
    <row r="23" spans="1:24">
      <c r="A23" s="11">
        <v>2038</v>
      </c>
      <c r="B23" s="11">
        <v>10503</v>
      </c>
      <c r="C23" s="11">
        <v>133981</v>
      </c>
      <c r="D23" s="11">
        <v>127442</v>
      </c>
      <c r="E23" s="11">
        <v>14922</v>
      </c>
      <c r="F23" s="11">
        <v>419</v>
      </c>
      <c r="G23" s="11">
        <v>137</v>
      </c>
      <c r="H23" s="11">
        <v>595</v>
      </c>
      <c r="I23" s="12">
        <v>84</v>
      </c>
      <c r="J23" s="11">
        <v>11834</v>
      </c>
      <c r="K23" s="11">
        <v>522</v>
      </c>
      <c r="L23" s="11">
        <v>1174</v>
      </c>
      <c r="M23" s="12">
        <v>1100</v>
      </c>
      <c r="N23" s="11">
        <v>1825</v>
      </c>
    </row>
    <row r="24" spans="1:24">
      <c r="A24" s="11">
        <v>2039</v>
      </c>
      <c r="B24" s="11">
        <v>10629</v>
      </c>
      <c r="C24" s="11">
        <v>135585</v>
      </c>
      <c r="D24" s="11">
        <v>126843</v>
      </c>
      <c r="E24" s="11">
        <v>14852</v>
      </c>
      <c r="F24" s="11">
        <v>424</v>
      </c>
      <c r="G24" s="11">
        <v>138</v>
      </c>
      <c r="H24" s="11">
        <v>601</v>
      </c>
      <c r="I24" s="12">
        <v>85</v>
      </c>
      <c r="J24" s="11">
        <v>11999</v>
      </c>
      <c r="K24" s="11">
        <v>529</v>
      </c>
      <c r="L24" s="11">
        <v>1190</v>
      </c>
      <c r="M24" s="12">
        <v>1103</v>
      </c>
      <c r="N24" s="11">
        <v>1831</v>
      </c>
    </row>
    <row r="25" spans="1:24">
      <c r="A25" s="11">
        <v>2040</v>
      </c>
      <c r="B25" s="11">
        <v>10757</v>
      </c>
      <c r="C25" s="11">
        <v>137226</v>
      </c>
      <c r="D25" s="11">
        <v>126349</v>
      </c>
      <c r="E25" s="11">
        <v>14794</v>
      </c>
      <c r="F25" s="11">
        <v>427</v>
      </c>
      <c r="G25" s="11">
        <v>139</v>
      </c>
      <c r="H25" s="11">
        <v>607</v>
      </c>
      <c r="I25" s="12">
        <v>87</v>
      </c>
      <c r="J25" s="11">
        <v>12228</v>
      </c>
      <c r="K25" s="11">
        <v>539</v>
      </c>
      <c r="L25" s="11">
        <v>1213</v>
      </c>
      <c r="M25" s="12">
        <v>1092</v>
      </c>
      <c r="N25" s="11">
        <v>1812</v>
      </c>
    </row>
    <row r="27" spans="1:24">
      <c r="A27" s="9" t="s">
        <v>5</v>
      </c>
      <c r="B27" s="11">
        <v>2018</v>
      </c>
      <c r="C27" s="11">
        <v>2019</v>
      </c>
      <c r="D27" s="11">
        <v>2020</v>
      </c>
      <c r="E27" s="11">
        <v>2021</v>
      </c>
      <c r="F27" s="11">
        <v>2022</v>
      </c>
      <c r="G27" s="11">
        <v>2023</v>
      </c>
      <c r="H27" s="11">
        <v>2024</v>
      </c>
      <c r="I27" s="11">
        <v>2025</v>
      </c>
      <c r="J27" s="11">
        <v>2026</v>
      </c>
      <c r="K27" s="11">
        <v>2027</v>
      </c>
      <c r="L27" s="11">
        <v>2028</v>
      </c>
      <c r="M27" s="11">
        <v>2029</v>
      </c>
      <c r="N27" s="11">
        <v>2030</v>
      </c>
      <c r="O27" s="11">
        <v>2031</v>
      </c>
      <c r="P27" s="11">
        <v>2032</v>
      </c>
      <c r="Q27" s="11">
        <v>2033</v>
      </c>
      <c r="R27" s="11">
        <v>2034</v>
      </c>
      <c r="S27" s="11">
        <v>2035</v>
      </c>
      <c r="T27" s="11">
        <v>2036</v>
      </c>
      <c r="U27" s="11">
        <v>2037</v>
      </c>
      <c r="V27" s="11">
        <v>2038</v>
      </c>
      <c r="W27" s="11">
        <v>2039</v>
      </c>
      <c r="X27" s="11">
        <v>2040</v>
      </c>
    </row>
    <row r="28" spans="1:24" ht="25.5">
      <c r="A28" s="3" t="s">
        <v>6</v>
      </c>
      <c r="B28" s="11">
        <v>8798</v>
      </c>
      <c r="C28" s="11">
        <v>8876</v>
      </c>
      <c r="D28" s="11">
        <v>8951</v>
      </c>
      <c r="E28" s="11">
        <v>9021</v>
      </c>
      <c r="F28" s="11">
        <v>9079</v>
      </c>
      <c r="G28" s="11">
        <v>9145</v>
      </c>
      <c r="H28" s="11">
        <v>9217</v>
      </c>
      <c r="I28" s="11">
        <v>9295</v>
      </c>
      <c r="J28" s="11">
        <v>9372</v>
      </c>
      <c r="K28" s="11">
        <v>9450</v>
      </c>
      <c r="L28" s="11">
        <v>9525</v>
      </c>
      <c r="M28" s="11">
        <v>9599</v>
      </c>
      <c r="N28" s="11">
        <v>9675</v>
      </c>
      <c r="O28" s="11">
        <v>9761</v>
      </c>
      <c r="P28" s="11">
        <v>9851</v>
      </c>
      <c r="Q28" s="11">
        <v>9945</v>
      </c>
      <c r="R28" s="11">
        <v>10047</v>
      </c>
      <c r="S28" s="11">
        <v>10153</v>
      </c>
      <c r="T28" s="11">
        <v>10264</v>
      </c>
      <c r="U28" s="11">
        <v>10380</v>
      </c>
      <c r="V28" s="11">
        <v>10503</v>
      </c>
      <c r="W28" s="11">
        <v>10629</v>
      </c>
      <c r="X28" s="11">
        <v>10757</v>
      </c>
    </row>
    <row r="29" spans="1:24" ht="25.5">
      <c r="A29" s="3" t="s">
        <v>7</v>
      </c>
      <c r="B29" s="11">
        <v>112237</v>
      </c>
      <c r="C29" s="11">
        <v>113229</v>
      </c>
      <c r="D29" s="11">
        <v>114184</v>
      </c>
      <c r="E29" s="11">
        <v>115076</v>
      </c>
      <c r="F29" s="11">
        <v>115820</v>
      </c>
      <c r="G29" s="11">
        <v>116655</v>
      </c>
      <c r="H29" s="11">
        <v>117581</v>
      </c>
      <c r="I29" s="11">
        <v>118568</v>
      </c>
      <c r="J29" s="11">
        <v>119554</v>
      </c>
      <c r="K29" s="11">
        <v>120547</v>
      </c>
      <c r="L29" s="11">
        <v>121508</v>
      </c>
      <c r="M29" s="11">
        <v>122447</v>
      </c>
      <c r="N29" s="11">
        <v>123423</v>
      </c>
      <c r="O29" s="11">
        <v>124519</v>
      </c>
      <c r="P29" s="11">
        <v>125661</v>
      </c>
      <c r="Q29" s="11">
        <v>126869</v>
      </c>
      <c r="R29" s="11">
        <v>128168</v>
      </c>
      <c r="S29" s="11">
        <v>129524</v>
      </c>
      <c r="T29" s="11">
        <v>130932</v>
      </c>
      <c r="U29" s="11">
        <v>132414</v>
      </c>
      <c r="V29" s="11">
        <v>133981</v>
      </c>
      <c r="W29" s="11">
        <v>135585</v>
      </c>
      <c r="X29" s="11">
        <v>137226</v>
      </c>
    </row>
    <row r="30" spans="1:24" ht="25.5">
      <c r="A30" s="3" t="s">
        <v>8</v>
      </c>
      <c r="B30" s="11">
        <v>125240</v>
      </c>
      <c r="C30" s="11">
        <v>125823</v>
      </c>
      <c r="D30" s="11">
        <v>126495</v>
      </c>
      <c r="E30" s="11">
        <v>127214</v>
      </c>
      <c r="F30" s="11">
        <v>127791</v>
      </c>
      <c r="G30" s="11">
        <v>128412</v>
      </c>
      <c r="H30" s="11">
        <v>129027</v>
      </c>
      <c r="I30" s="11">
        <v>129547</v>
      </c>
      <c r="J30" s="11">
        <v>130031</v>
      </c>
      <c r="K30" s="11">
        <v>130346</v>
      </c>
      <c r="L30" s="11">
        <v>130473</v>
      </c>
      <c r="M30" s="11">
        <v>130487</v>
      </c>
      <c r="N30" s="11">
        <v>130294</v>
      </c>
      <c r="O30" s="11">
        <v>130256</v>
      </c>
      <c r="P30" s="11">
        <v>129997</v>
      </c>
      <c r="Q30" s="11">
        <v>129735</v>
      </c>
      <c r="R30" s="11">
        <v>129382</v>
      </c>
      <c r="S30" s="11">
        <v>128985</v>
      </c>
      <c r="T30" s="11">
        <v>128491</v>
      </c>
      <c r="U30" s="11">
        <v>127939</v>
      </c>
      <c r="V30" s="11">
        <v>127442</v>
      </c>
      <c r="W30" s="11">
        <v>126843</v>
      </c>
      <c r="X30" s="11">
        <v>126349</v>
      </c>
    </row>
    <row r="31" spans="1:24" ht="38.25">
      <c r="A31" s="3" t="s">
        <v>9</v>
      </c>
      <c r="B31" s="11">
        <v>14665</v>
      </c>
      <c r="C31" s="11">
        <v>14733</v>
      </c>
      <c r="D31" s="11">
        <v>14811</v>
      </c>
      <c r="E31" s="11">
        <v>14896</v>
      </c>
      <c r="F31" s="11">
        <v>14963</v>
      </c>
      <c r="G31" s="11">
        <v>15036</v>
      </c>
      <c r="H31" s="11">
        <v>15108</v>
      </c>
      <c r="I31" s="11">
        <v>15169</v>
      </c>
      <c r="J31" s="11">
        <v>15226</v>
      </c>
      <c r="K31" s="11">
        <v>15262</v>
      </c>
      <c r="L31" s="11">
        <v>15277</v>
      </c>
      <c r="M31" s="11">
        <v>15279</v>
      </c>
      <c r="N31" s="11">
        <v>15256</v>
      </c>
      <c r="O31" s="11">
        <v>15252</v>
      </c>
      <c r="P31" s="11">
        <v>15221</v>
      </c>
      <c r="Q31" s="11">
        <v>15191</v>
      </c>
      <c r="R31" s="11">
        <v>15149</v>
      </c>
      <c r="S31" s="11">
        <v>15103</v>
      </c>
      <c r="T31" s="11">
        <v>15045</v>
      </c>
      <c r="U31" s="11">
        <v>14981</v>
      </c>
      <c r="V31" s="11">
        <v>14922</v>
      </c>
      <c r="W31" s="11">
        <v>14852</v>
      </c>
      <c r="X31" s="11">
        <v>14794</v>
      </c>
    </row>
    <row r="32" spans="1:24" ht="25.5">
      <c r="A32" s="3" t="s">
        <v>10</v>
      </c>
      <c r="B32" s="11">
        <v>335</v>
      </c>
      <c r="C32" s="11">
        <v>339</v>
      </c>
      <c r="D32" s="11">
        <v>343</v>
      </c>
      <c r="E32" s="11">
        <v>346</v>
      </c>
      <c r="F32" s="11">
        <v>350</v>
      </c>
      <c r="G32" s="11">
        <v>353</v>
      </c>
      <c r="H32" s="11">
        <v>357</v>
      </c>
      <c r="I32" s="11">
        <v>361</v>
      </c>
      <c r="J32" s="11">
        <v>366</v>
      </c>
      <c r="K32" s="11">
        <v>371</v>
      </c>
      <c r="L32" s="11">
        <v>373</v>
      </c>
      <c r="M32" s="11">
        <v>378</v>
      </c>
      <c r="N32" s="11">
        <v>381</v>
      </c>
      <c r="O32" s="11">
        <v>387</v>
      </c>
      <c r="P32" s="11">
        <v>391</v>
      </c>
      <c r="Q32" s="11">
        <v>394</v>
      </c>
      <c r="R32" s="11">
        <v>398</v>
      </c>
      <c r="S32" s="11">
        <v>403</v>
      </c>
      <c r="T32" s="11">
        <v>408</v>
      </c>
      <c r="U32" s="11">
        <v>414</v>
      </c>
      <c r="V32" s="11">
        <v>419</v>
      </c>
      <c r="W32" s="11">
        <v>424</v>
      </c>
      <c r="X32" s="11">
        <v>427</v>
      </c>
    </row>
    <row r="33" spans="1:24" ht="25.5">
      <c r="A33" s="3" t="s">
        <v>11</v>
      </c>
      <c r="B33" s="11">
        <v>109</v>
      </c>
      <c r="C33" s="11">
        <v>110</v>
      </c>
      <c r="D33" s="11">
        <v>112</v>
      </c>
      <c r="E33" s="11">
        <v>113</v>
      </c>
      <c r="F33" s="11">
        <v>114</v>
      </c>
      <c r="G33" s="11">
        <v>115</v>
      </c>
      <c r="H33" s="11">
        <v>116</v>
      </c>
      <c r="I33" s="11">
        <v>118</v>
      </c>
      <c r="J33" s="11">
        <v>119</v>
      </c>
      <c r="K33" s="11">
        <v>121</v>
      </c>
      <c r="L33" s="11">
        <v>122</v>
      </c>
      <c r="M33" s="11">
        <v>123</v>
      </c>
      <c r="N33" s="11">
        <v>124</v>
      </c>
      <c r="O33" s="11">
        <v>126</v>
      </c>
      <c r="P33" s="11">
        <v>127</v>
      </c>
      <c r="Q33" s="11">
        <v>128</v>
      </c>
      <c r="R33" s="11">
        <v>130</v>
      </c>
      <c r="S33" s="11">
        <v>131</v>
      </c>
      <c r="T33" s="11">
        <v>133</v>
      </c>
      <c r="U33" s="11">
        <v>135</v>
      </c>
      <c r="V33" s="11">
        <v>137</v>
      </c>
      <c r="W33" s="11">
        <v>138</v>
      </c>
      <c r="X33" s="11">
        <v>139</v>
      </c>
    </row>
    <row r="34" spans="1:24" ht="25.5">
      <c r="A34" s="3" t="s">
        <v>12</v>
      </c>
      <c r="B34" s="11">
        <v>476</v>
      </c>
      <c r="C34" s="11">
        <v>482</v>
      </c>
      <c r="D34" s="11">
        <v>487</v>
      </c>
      <c r="E34" s="11">
        <v>491</v>
      </c>
      <c r="F34" s="11">
        <v>497</v>
      </c>
      <c r="G34" s="11">
        <v>502</v>
      </c>
      <c r="H34" s="11">
        <v>507</v>
      </c>
      <c r="I34" s="11">
        <v>513</v>
      </c>
      <c r="J34" s="11">
        <v>519</v>
      </c>
      <c r="K34" s="11">
        <v>526</v>
      </c>
      <c r="L34" s="11">
        <v>530</v>
      </c>
      <c r="M34" s="11">
        <v>536</v>
      </c>
      <c r="N34" s="11">
        <v>541</v>
      </c>
      <c r="O34" s="11">
        <v>550</v>
      </c>
      <c r="P34" s="11">
        <v>555</v>
      </c>
      <c r="Q34" s="11">
        <v>560</v>
      </c>
      <c r="R34" s="11">
        <v>565</v>
      </c>
      <c r="S34" s="11">
        <v>572</v>
      </c>
      <c r="T34" s="11">
        <v>579</v>
      </c>
      <c r="U34" s="11">
        <v>588</v>
      </c>
      <c r="V34" s="11">
        <v>595</v>
      </c>
      <c r="W34" s="11">
        <v>601</v>
      </c>
      <c r="X34" s="11">
        <v>607</v>
      </c>
    </row>
    <row r="35" spans="1:24" ht="25.5">
      <c r="A35" s="3" t="s">
        <v>13</v>
      </c>
      <c r="B35" s="12">
        <v>59</v>
      </c>
      <c r="C35" s="12">
        <v>60</v>
      </c>
      <c r="D35" s="12">
        <v>61</v>
      </c>
      <c r="E35" s="12">
        <v>62</v>
      </c>
      <c r="F35" s="12">
        <v>63</v>
      </c>
      <c r="G35" s="12">
        <v>64</v>
      </c>
      <c r="H35" s="12">
        <v>65</v>
      </c>
      <c r="I35" s="12">
        <v>66</v>
      </c>
      <c r="J35" s="12">
        <v>68</v>
      </c>
      <c r="K35" s="12">
        <v>69</v>
      </c>
      <c r="L35" s="12">
        <v>70</v>
      </c>
      <c r="M35" s="12">
        <v>71</v>
      </c>
      <c r="N35" s="12">
        <v>72</v>
      </c>
      <c r="O35" s="12">
        <v>74</v>
      </c>
      <c r="P35" s="12">
        <v>75</v>
      </c>
      <c r="Q35" s="12">
        <v>77</v>
      </c>
      <c r="R35" s="12">
        <v>78</v>
      </c>
      <c r="S35" s="12">
        <v>79</v>
      </c>
      <c r="T35" s="12">
        <v>81</v>
      </c>
      <c r="U35" s="12">
        <v>82</v>
      </c>
      <c r="V35" s="12">
        <v>84</v>
      </c>
      <c r="W35" s="12">
        <v>85</v>
      </c>
      <c r="X35" s="12">
        <v>87</v>
      </c>
    </row>
    <row r="36" spans="1:24" ht="51">
      <c r="A36" s="3" t="s">
        <v>14</v>
      </c>
      <c r="B36" s="11">
        <v>8241</v>
      </c>
      <c r="C36" s="11">
        <v>8392</v>
      </c>
      <c r="D36" s="11">
        <v>8552</v>
      </c>
      <c r="E36" s="11">
        <v>8703</v>
      </c>
      <c r="F36" s="11">
        <v>8861</v>
      </c>
      <c r="G36" s="11">
        <v>9011</v>
      </c>
      <c r="H36" s="11">
        <v>9174</v>
      </c>
      <c r="I36" s="11">
        <v>9350</v>
      </c>
      <c r="J36" s="11">
        <v>9533</v>
      </c>
      <c r="K36" s="11">
        <v>9719</v>
      </c>
      <c r="L36" s="11">
        <v>9866</v>
      </c>
      <c r="M36" s="11">
        <v>10061</v>
      </c>
      <c r="N36" s="11">
        <v>10204</v>
      </c>
      <c r="O36" s="11">
        <v>10465</v>
      </c>
      <c r="P36" s="11">
        <v>10621</v>
      </c>
      <c r="Q36" s="11">
        <v>10792</v>
      </c>
      <c r="R36" s="11">
        <v>10959</v>
      </c>
      <c r="S36" s="11">
        <v>11158</v>
      </c>
      <c r="T36" s="11">
        <v>11369</v>
      </c>
      <c r="U36" s="11">
        <v>11600</v>
      </c>
      <c r="V36" s="11">
        <v>11834</v>
      </c>
      <c r="W36" s="11">
        <v>11999</v>
      </c>
      <c r="X36" s="11">
        <v>12228</v>
      </c>
    </row>
    <row r="37" spans="1:24" ht="51">
      <c r="A37" s="3" t="s">
        <v>15</v>
      </c>
      <c r="B37" s="11">
        <v>363</v>
      </c>
      <c r="C37" s="11">
        <v>370</v>
      </c>
      <c r="D37" s="11">
        <v>377</v>
      </c>
      <c r="E37" s="11">
        <v>384</v>
      </c>
      <c r="F37" s="11">
        <v>391</v>
      </c>
      <c r="G37" s="11">
        <v>397</v>
      </c>
      <c r="H37" s="11">
        <v>405</v>
      </c>
      <c r="I37" s="11">
        <v>412</v>
      </c>
      <c r="J37" s="11">
        <v>420</v>
      </c>
      <c r="K37" s="11">
        <v>429</v>
      </c>
      <c r="L37" s="11">
        <v>435</v>
      </c>
      <c r="M37" s="11">
        <v>444</v>
      </c>
      <c r="N37" s="11">
        <v>450</v>
      </c>
      <c r="O37" s="11">
        <v>462</v>
      </c>
      <c r="P37" s="11">
        <v>468</v>
      </c>
      <c r="Q37" s="11">
        <v>476</v>
      </c>
      <c r="R37" s="11">
        <v>483</v>
      </c>
      <c r="S37" s="11">
        <v>492</v>
      </c>
      <c r="T37" s="11">
        <v>501</v>
      </c>
      <c r="U37" s="11">
        <v>512</v>
      </c>
      <c r="V37" s="11">
        <v>522</v>
      </c>
      <c r="W37" s="11">
        <v>529</v>
      </c>
      <c r="X37" s="11">
        <v>539</v>
      </c>
    </row>
    <row r="38" spans="1:24" ht="25.5">
      <c r="A38" s="3" t="s">
        <v>16</v>
      </c>
      <c r="B38" s="11">
        <v>818</v>
      </c>
      <c r="C38" s="11">
        <v>833</v>
      </c>
      <c r="D38" s="11">
        <v>848</v>
      </c>
      <c r="E38" s="11">
        <v>863</v>
      </c>
      <c r="F38" s="11">
        <v>879</v>
      </c>
      <c r="G38" s="11">
        <v>894</v>
      </c>
      <c r="H38" s="11">
        <v>910</v>
      </c>
      <c r="I38" s="11">
        <v>928</v>
      </c>
      <c r="J38" s="11">
        <v>946</v>
      </c>
      <c r="K38" s="11">
        <v>964</v>
      </c>
      <c r="L38" s="11">
        <v>979</v>
      </c>
      <c r="M38" s="11">
        <v>998</v>
      </c>
      <c r="N38" s="11">
        <v>1012</v>
      </c>
      <c r="O38" s="11">
        <v>1038</v>
      </c>
      <c r="P38" s="11">
        <v>1054</v>
      </c>
      <c r="Q38" s="11">
        <v>1071</v>
      </c>
      <c r="R38" s="11">
        <v>1087</v>
      </c>
      <c r="S38" s="11">
        <v>1107</v>
      </c>
      <c r="T38" s="11">
        <v>1128</v>
      </c>
      <c r="U38" s="11">
        <v>1151</v>
      </c>
      <c r="V38" s="11">
        <v>1174</v>
      </c>
      <c r="W38" s="11">
        <v>1190</v>
      </c>
      <c r="X38" s="11">
        <v>1213</v>
      </c>
    </row>
    <row r="39" spans="1:24" ht="51">
      <c r="A39" s="3" t="s">
        <v>17</v>
      </c>
      <c r="B39" s="12">
        <v>1087</v>
      </c>
      <c r="C39" s="11">
        <v>1093</v>
      </c>
      <c r="D39" s="11">
        <v>1094</v>
      </c>
      <c r="E39" s="11">
        <v>1091</v>
      </c>
      <c r="F39" s="11">
        <v>1093</v>
      </c>
      <c r="G39" s="11">
        <v>1093</v>
      </c>
      <c r="H39" s="11">
        <v>1092</v>
      </c>
      <c r="I39" s="11">
        <v>1094</v>
      </c>
      <c r="J39" s="12">
        <v>1096</v>
      </c>
      <c r="K39" s="11">
        <v>1099</v>
      </c>
      <c r="L39" s="11">
        <v>1096</v>
      </c>
      <c r="M39" s="11">
        <v>1094</v>
      </c>
      <c r="N39" s="11">
        <v>1095</v>
      </c>
      <c r="O39" s="11">
        <v>1097</v>
      </c>
      <c r="P39" s="11">
        <v>1098</v>
      </c>
      <c r="Q39" s="11">
        <v>1092</v>
      </c>
      <c r="R39" s="11">
        <v>1090</v>
      </c>
      <c r="S39" s="11">
        <v>1093</v>
      </c>
      <c r="T39" s="12">
        <v>1094</v>
      </c>
      <c r="U39" s="12">
        <v>1099</v>
      </c>
      <c r="V39" s="12">
        <v>1100</v>
      </c>
      <c r="W39" s="12">
        <v>1103</v>
      </c>
      <c r="X39" s="12">
        <v>1092</v>
      </c>
    </row>
    <row r="40" spans="1:24" ht="51">
      <c r="A40" s="3" t="s">
        <v>18</v>
      </c>
      <c r="B40" s="11">
        <v>1805</v>
      </c>
      <c r="C40" s="11">
        <v>1815</v>
      </c>
      <c r="D40" s="11">
        <v>1815</v>
      </c>
      <c r="E40" s="11">
        <v>1811</v>
      </c>
      <c r="F40" s="11">
        <v>1815</v>
      </c>
      <c r="G40" s="11">
        <v>1813</v>
      </c>
      <c r="H40" s="11">
        <v>1812</v>
      </c>
      <c r="I40" s="11">
        <v>1815</v>
      </c>
      <c r="J40" s="11">
        <v>1819</v>
      </c>
      <c r="K40" s="11">
        <v>1825</v>
      </c>
      <c r="L40" s="11">
        <v>1818</v>
      </c>
      <c r="M40" s="11">
        <v>1816</v>
      </c>
      <c r="N40" s="11">
        <v>1817</v>
      </c>
      <c r="O40" s="11">
        <v>1820</v>
      </c>
      <c r="P40" s="11">
        <v>1822</v>
      </c>
      <c r="Q40" s="11">
        <v>1813</v>
      </c>
      <c r="R40" s="11">
        <v>1808</v>
      </c>
      <c r="S40" s="11">
        <v>1813</v>
      </c>
      <c r="T40" s="11">
        <v>1816</v>
      </c>
      <c r="U40" s="11">
        <v>1824</v>
      </c>
      <c r="V40" s="11">
        <v>1825</v>
      </c>
      <c r="W40" s="11">
        <v>1831</v>
      </c>
      <c r="X40" s="11">
        <v>1812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3734-CAC4-4F26-9EF1-E1353A148960}">
  <dimension ref="A1:AF13"/>
  <sheetViews>
    <sheetView workbookViewId="0">
      <selection activeCell="H42" sqref="H42"/>
    </sheetView>
  </sheetViews>
  <sheetFormatPr defaultRowHeight="15"/>
  <cols>
    <col min="1" max="1" width="83.28515625" customWidth="1"/>
  </cols>
  <sheetData>
    <row r="1" spans="1:32">
      <c r="A1" t="s">
        <v>46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47</v>
      </c>
      <c r="B2">
        <v>11353</v>
      </c>
      <c r="C2">
        <v>11353</v>
      </c>
      <c r="D2">
        <v>11353</v>
      </c>
      <c r="E2">
        <v>11353</v>
      </c>
      <c r="F2">
        <v>11353</v>
      </c>
      <c r="G2">
        <v>11353</v>
      </c>
      <c r="H2">
        <v>11353</v>
      </c>
      <c r="I2">
        <v>11353</v>
      </c>
      <c r="J2">
        <v>11353</v>
      </c>
      <c r="K2">
        <v>11353</v>
      </c>
      <c r="L2">
        <v>11353</v>
      </c>
      <c r="M2">
        <v>11353</v>
      </c>
      <c r="N2">
        <v>11353</v>
      </c>
      <c r="O2">
        <v>11353</v>
      </c>
      <c r="P2">
        <v>11353</v>
      </c>
      <c r="Q2">
        <v>11353</v>
      </c>
      <c r="R2">
        <v>11353</v>
      </c>
      <c r="S2">
        <v>11353</v>
      </c>
      <c r="T2">
        <v>11353</v>
      </c>
      <c r="U2">
        <v>11353</v>
      </c>
      <c r="V2">
        <v>11353</v>
      </c>
      <c r="W2">
        <v>11353</v>
      </c>
      <c r="X2">
        <v>11353</v>
      </c>
      <c r="Y2">
        <v>11353</v>
      </c>
      <c r="Z2">
        <v>11353</v>
      </c>
      <c r="AA2">
        <v>11353</v>
      </c>
      <c r="AB2">
        <v>11353</v>
      </c>
      <c r="AC2">
        <v>11353</v>
      </c>
      <c r="AD2">
        <v>11353</v>
      </c>
      <c r="AE2">
        <v>11353</v>
      </c>
      <c r="AF2">
        <v>11353</v>
      </c>
    </row>
    <row r="3" spans="1:32">
      <c r="A3" t="s">
        <v>48</v>
      </c>
      <c r="B3">
        <v>9905</v>
      </c>
      <c r="C3">
        <v>9905</v>
      </c>
      <c r="D3">
        <v>9905</v>
      </c>
      <c r="E3">
        <v>9905</v>
      </c>
      <c r="F3">
        <v>9905</v>
      </c>
      <c r="G3">
        <v>9905</v>
      </c>
      <c r="H3">
        <v>9905</v>
      </c>
      <c r="I3">
        <v>9905</v>
      </c>
      <c r="J3">
        <v>9905</v>
      </c>
      <c r="K3">
        <v>9905</v>
      </c>
      <c r="L3">
        <v>9905</v>
      </c>
      <c r="M3">
        <v>9905</v>
      </c>
      <c r="N3">
        <v>9905</v>
      </c>
      <c r="O3">
        <v>9905</v>
      </c>
      <c r="P3">
        <v>9905</v>
      </c>
      <c r="Q3">
        <v>9905</v>
      </c>
      <c r="R3">
        <v>9905</v>
      </c>
      <c r="S3">
        <v>9905</v>
      </c>
      <c r="T3">
        <v>9905</v>
      </c>
      <c r="U3">
        <v>9905</v>
      </c>
      <c r="V3">
        <v>9905</v>
      </c>
      <c r="W3">
        <v>9905</v>
      </c>
      <c r="X3">
        <v>9905</v>
      </c>
      <c r="Y3">
        <v>9905</v>
      </c>
      <c r="Z3">
        <v>9905</v>
      </c>
      <c r="AA3">
        <v>9905</v>
      </c>
      <c r="AB3">
        <v>9905</v>
      </c>
      <c r="AC3">
        <v>9905</v>
      </c>
      <c r="AD3">
        <v>9905</v>
      </c>
      <c r="AE3">
        <v>9905</v>
      </c>
      <c r="AF3">
        <v>9905</v>
      </c>
    </row>
    <row r="4" spans="1:32">
      <c r="A4" t="s">
        <v>49</v>
      </c>
      <c r="B4">
        <v>10079</v>
      </c>
      <c r="C4">
        <v>10079</v>
      </c>
      <c r="D4">
        <v>10079</v>
      </c>
      <c r="E4">
        <v>10079</v>
      </c>
      <c r="F4">
        <v>10079</v>
      </c>
      <c r="G4">
        <v>10079</v>
      </c>
      <c r="H4">
        <v>10079</v>
      </c>
      <c r="I4">
        <v>10079</v>
      </c>
      <c r="J4">
        <v>10079</v>
      </c>
      <c r="K4">
        <v>10079</v>
      </c>
      <c r="L4">
        <v>10079</v>
      </c>
      <c r="M4">
        <v>10079</v>
      </c>
      <c r="N4">
        <v>10079</v>
      </c>
      <c r="O4">
        <v>10079</v>
      </c>
      <c r="P4">
        <v>10079</v>
      </c>
      <c r="Q4">
        <v>10079</v>
      </c>
      <c r="R4">
        <v>10079</v>
      </c>
      <c r="S4">
        <v>10079</v>
      </c>
      <c r="T4">
        <v>10079</v>
      </c>
      <c r="U4">
        <v>10079</v>
      </c>
      <c r="V4">
        <v>10079</v>
      </c>
      <c r="W4">
        <v>10079</v>
      </c>
      <c r="X4">
        <v>10079</v>
      </c>
      <c r="Y4">
        <v>10079</v>
      </c>
      <c r="Z4">
        <v>10079</v>
      </c>
      <c r="AA4">
        <v>10079</v>
      </c>
      <c r="AB4">
        <v>10079</v>
      </c>
      <c r="AC4">
        <v>10079</v>
      </c>
      <c r="AD4">
        <v>10079</v>
      </c>
      <c r="AE4">
        <v>10079</v>
      </c>
      <c r="AF4">
        <v>10079</v>
      </c>
    </row>
    <row r="5" spans="1:32">
      <c r="A5" t="s">
        <v>50</v>
      </c>
      <c r="B5">
        <v>37033</v>
      </c>
      <c r="C5">
        <v>37033</v>
      </c>
      <c r="D5">
        <v>37033</v>
      </c>
      <c r="E5">
        <v>37033</v>
      </c>
      <c r="F5">
        <v>37033</v>
      </c>
      <c r="G5">
        <v>37033</v>
      </c>
      <c r="H5">
        <v>37033</v>
      </c>
      <c r="I5">
        <v>37033</v>
      </c>
      <c r="J5">
        <v>37033</v>
      </c>
      <c r="K5">
        <v>37033</v>
      </c>
      <c r="L5">
        <v>37033</v>
      </c>
      <c r="M5">
        <v>37033</v>
      </c>
      <c r="N5">
        <v>37033</v>
      </c>
      <c r="O5">
        <v>37033</v>
      </c>
      <c r="P5">
        <v>37033</v>
      </c>
      <c r="Q5">
        <v>37033</v>
      </c>
      <c r="R5">
        <v>37033</v>
      </c>
      <c r="S5">
        <v>37033</v>
      </c>
      <c r="T5">
        <v>37033</v>
      </c>
      <c r="U5">
        <v>37033</v>
      </c>
      <c r="V5">
        <v>37033</v>
      </c>
      <c r="W5">
        <v>37033</v>
      </c>
      <c r="X5">
        <v>37033</v>
      </c>
      <c r="Y5">
        <v>37033</v>
      </c>
      <c r="Z5">
        <v>37033</v>
      </c>
      <c r="AA5">
        <v>37033</v>
      </c>
      <c r="AB5">
        <v>37033</v>
      </c>
      <c r="AC5">
        <v>37033</v>
      </c>
      <c r="AD5">
        <v>37033</v>
      </c>
      <c r="AE5">
        <v>37033</v>
      </c>
      <c r="AF5">
        <v>37033</v>
      </c>
    </row>
    <row r="6" spans="1:32">
      <c r="A6" t="s">
        <v>51</v>
      </c>
      <c r="B6" s="23">
        <v>1280570</v>
      </c>
      <c r="C6" s="23">
        <v>1280570</v>
      </c>
      <c r="D6" s="23">
        <v>1280570</v>
      </c>
      <c r="E6" s="23">
        <v>1280570</v>
      </c>
      <c r="F6" s="23">
        <v>1280570</v>
      </c>
      <c r="G6" s="23">
        <v>1280570</v>
      </c>
      <c r="H6" s="23">
        <v>1280570</v>
      </c>
      <c r="I6" s="23">
        <v>1280570</v>
      </c>
      <c r="J6" s="23">
        <v>1280570</v>
      </c>
      <c r="K6" s="23">
        <v>1280570</v>
      </c>
      <c r="L6" s="23">
        <v>1280570</v>
      </c>
      <c r="M6" s="23">
        <v>1280570</v>
      </c>
      <c r="N6" s="23">
        <v>1280570</v>
      </c>
      <c r="O6" s="23">
        <v>1280570</v>
      </c>
      <c r="P6" s="23">
        <v>1280570</v>
      </c>
      <c r="Q6" s="23">
        <v>1280570</v>
      </c>
      <c r="R6" s="23">
        <v>1280570</v>
      </c>
      <c r="S6" s="23">
        <v>1280570</v>
      </c>
      <c r="T6" s="23">
        <v>1280570</v>
      </c>
      <c r="U6" s="23">
        <v>1280570</v>
      </c>
      <c r="V6" s="23">
        <v>1280570</v>
      </c>
      <c r="W6" s="23">
        <v>1280570</v>
      </c>
      <c r="X6" s="23">
        <v>1280570</v>
      </c>
      <c r="Y6" s="23">
        <v>1280570</v>
      </c>
      <c r="Z6" s="23">
        <v>1280570</v>
      </c>
      <c r="AA6" s="23">
        <v>1280570</v>
      </c>
      <c r="AB6" s="23">
        <v>1280570</v>
      </c>
      <c r="AC6" s="23">
        <v>1280570</v>
      </c>
      <c r="AD6" s="23">
        <v>1280570</v>
      </c>
      <c r="AE6" s="23">
        <v>1280570</v>
      </c>
      <c r="AF6" s="23">
        <v>1280570</v>
      </c>
    </row>
    <row r="7" spans="1:32">
      <c r="A7" t="s">
        <v>52</v>
      </c>
      <c r="B7">
        <v>999952</v>
      </c>
      <c r="C7">
        <v>999952</v>
      </c>
      <c r="D7">
        <v>999952</v>
      </c>
      <c r="E7">
        <v>999952</v>
      </c>
      <c r="F7">
        <v>999952</v>
      </c>
      <c r="G7">
        <v>999952</v>
      </c>
      <c r="H7">
        <v>999952</v>
      </c>
      <c r="I7">
        <v>999952</v>
      </c>
      <c r="J7">
        <v>999952</v>
      </c>
      <c r="K7">
        <v>999952</v>
      </c>
      <c r="L7">
        <v>999952</v>
      </c>
      <c r="M7">
        <v>999952</v>
      </c>
      <c r="N7">
        <v>999952</v>
      </c>
      <c r="O7">
        <v>999952</v>
      </c>
      <c r="P7">
        <v>999952</v>
      </c>
      <c r="Q7">
        <v>999952</v>
      </c>
      <c r="R7">
        <v>999952</v>
      </c>
      <c r="S7">
        <v>999952</v>
      </c>
      <c r="T7">
        <v>999952</v>
      </c>
      <c r="U7">
        <v>999952</v>
      </c>
      <c r="V7">
        <v>999952</v>
      </c>
      <c r="W7">
        <v>999952</v>
      </c>
      <c r="X7">
        <v>999952</v>
      </c>
      <c r="Y7">
        <v>999952</v>
      </c>
      <c r="Z7">
        <v>999952</v>
      </c>
      <c r="AA7">
        <v>999952</v>
      </c>
      <c r="AB7">
        <v>999952</v>
      </c>
      <c r="AC7">
        <v>999952</v>
      </c>
      <c r="AD7">
        <v>999952</v>
      </c>
      <c r="AE7">
        <v>999952</v>
      </c>
      <c r="AF7">
        <v>999952</v>
      </c>
    </row>
    <row r="8" spans="1:32">
      <c r="A8" t="s">
        <v>53</v>
      </c>
      <c r="B8">
        <v>336815</v>
      </c>
      <c r="C8">
        <v>336815</v>
      </c>
      <c r="D8">
        <v>336815</v>
      </c>
      <c r="E8">
        <v>336815</v>
      </c>
      <c r="F8">
        <v>336815</v>
      </c>
      <c r="G8">
        <v>336815</v>
      </c>
      <c r="H8">
        <v>336815</v>
      </c>
      <c r="I8">
        <v>336815</v>
      </c>
      <c r="J8">
        <v>336815</v>
      </c>
      <c r="K8">
        <v>336815</v>
      </c>
      <c r="L8">
        <v>336815</v>
      </c>
      <c r="M8">
        <v>336815</v>
      </c>
      <c r="N8">
        <v>336815</v>
      </c>
      <c r="O8">
        <v>336815</v>
      </c>
      <c r="P8">
        <v>336815</v>
      </c>
      <c r="Q8">
        <v>336815</v>
      </c>
      <c r="R8">
        <v>336815</v>
      </c>
      <c r="S8">
        <v>336815</v>
      </c>
      <c r="T8">
        <v>336815</v>
      </c>
      <c r="U8">
        <v>336815</v>
      </c>
      <c r="V8">
        <v>336815</v>
      </c>
      <c r="W8">
        <v>336815</v>
      </c>
      <c r="X8">
        <v>336815</v>
      </c>
      <c r="Y8">
        <v>336815</v>
      </c>
      <c r="Z8">
        <v>336815</v>
      </c>
      <c r="AA8">
        <v>336815</v>
      </c>
      <c r="AB8">
        <v>336815</v>
      </c>
      <c r="AC8">
        <v>336815</v>
      </c>
      <c r="AD8">
        <v>336815</v>
      </c>
      <c r="AE8">
        <v>336815</v>
      </c>
      <c r="AF8">
        <v>336815</v>
      </c>
    </row>
    <row r="9" spans="1:32">
      <c r="A9" t="s">
        <v>54</v>
      </c>
      <c r="B9">
        <v>19758</v>
      </c>
      <c r="C9">
        <v>19758</v>
      </c>
      <c r="D9">
        <v>19758</v>
      </c>
      <c r="E9">
        <v>19758</v>
      </c>
      <c r="F9">
        <v>19758</v>
      </c>
      <c r="G9">
        <v>19758</v>
      </c>
      <c r="H9">
        <v>19758</v>
      </c>
      <c r="I9">
        <v>19758</v>
      </c>
      <c r="J9">
        <v>19758</v>
      </c>
      <c r="K9">
        <v>19758</v>
      </c>
      <c r="L9">
        <v>19758</v>
      </c>
      <c r="M9">
        <v>19758</v>
      </c>
      <c r="N9">
        <v>19758</v>
      </c>
      <c r="O9">
        <v>19758</v>
      </c>
      <c r="P9">
        <v>19758</v>
      </c>
      <c r="Q9">
        <v>19758</v>
      </c>
      <c r="R9">
        <v>19758</v>
      </c>
      <c r="S9">
        <v>19758</v>
      </c>
      <c r="T9">
        <v>19758</v>
      </c>
      <c r="U9">
        <v>19758</v>
      </c>
      <c r="V9">
        <v>19758</v>
      </c>
      <c r="W9">
        <v>19758</v>
      </c>
      <c r="X9">
        <v>19758</v>
      </c>
      <c r="Y9">
        <v>19758</v>
      </c>
      <c r="Z9">
        <v>19758</v>
      </c>
      <c r="AA9">
        <v>19758</v>
      </c>
      <c r="AB9">
        <v>19758</v>
      </c>
      <c r="AC9">
        <v>19758</v>
      </c>
      <c r="AD9">
        <v>19758</v>
      </c>
      <c r="AE9">
        <v>19758</v>
      </c>
      <c r="AF9">
        <v>19758</v>
      </c>
    </row>
    <row r="10" spans="1:32">
      <c r="A10" t="s">
        <v>55</v>
      </c>
      <c r="B10">
        <v>194</v>
      </c>
      <c r="C10">
        <v>194</v>
      </c>
      <c r="D10">
        <v>194</v>
      </c>
      <c r="E10">
        <v>194</v>
      </c>
      <c r="F10">
        <v>194</v>
      </c>
      <c r="G10">
        <v>194</v>
      </c>
      <c r="H10">
        <v>194</v>
      </c>
      <c r="I10">
        <v>194</v>
      </c>
      <c r="J10">
        <v>194</v>
      </c>
      <c r="K10">
        <v>194</v>
      </c>
      <c r="L10">
        <v>194</v>
      </c>
      <c r="M10">
        <v>194</v>
      </c>
      <c r="N10">
        <v>194</v>
      </c>
      <c r="O10">
        <v>194</v>
      </c>
      <c r="P10">
        <v>194</v>
      </c>
      <c r="Q10">
        <v>194</v>
      </c>
      <c r="R10">
        <v>194</v>
      </c>
      <c r="S10">
        <v>194</v>
      </c>
      <c r="T10">
        <v>194</v>
      </c>
      <c r="U10">
        <v>194</v>
      </c>
      <c r="V10">
        <v>194</v>
      </c>
      <c r="W10">
        <v>194</v>
      </c>
      <c r="X10">
        <v>194</v>
      </c>
      <c r="Y10">
        <v>194</v>
      </c>
      <c r="Z10">
        <v>194</v>
      </c>
      <c r="AA10">
        <v>194</v>
      </c>
      <c r="AB10">
        <v>194</v>
      </c>
      <c r="AC10">
        <v>194</v>
      </c>
      <c r="AD10">
        <v>194</v>
      </c>
      <c r="AE10">
        <v>194</v>
      </c>
      <c r="AF10">
        <v>194</v>
      </c>
    </row>
    <row r="11" spans="1:32">
      <c r="A11" t="s">
        <v>56</v>
      </c>
      <c r="B11">
        <v>237371</v>
      </c>
      <c r="C11">
        <v>237371</v>
      </c>
      <c r="D11">
        <v>237371</v>
      </c>
      <c r="E11">
        <v>237371</v>
      </c>
      <c r="F11">
        <v>237371</v>
      </c>
      <c r="G11">
        <v>237371</v>
      </c>
      <c r="H11">
        <v>237371</v>
      </c>
      <c r="I11">
        <v>237371</v>
      </c>
      <c r="J11">
        <v>237371</v>
      </c>
      <c r="K11">
        <v>237371</v>
      </c>
      <c r="L11">
        <v>237371</v>
      </c>
      <c r="M11">
        <v>237371</v>
      </c>
      <c r="N11">
        <v>237371</v>
      </c>
      <c r="O11">
        <v>237371</v>
      </c>
      <c r="P11">
        <v>237371</v>
      </c>
      <c r="Q11">
        <v>237371</v>
      </c>
      <c r="R11">
        <v>237371</v>
      </c>
      <c r="S11">
        <v>237371</v>
      </c>
      <c r="T11">
        <v>237371</v>
      </c>
      <c r="U11">
        <v>237371</v>
      </c>
      <c r="V11">
        <v>237371</v>
      </c>
      <c r="W11">
        <v>237371</v>
      </c>
      <c r="X11">
        <v>237371</v>
      </c>
      <c r="Y11">
        <v>237371</v>
      </c>
      <c r="Z11">
        <v>237371</v>
      </c>
      <c r="AA11">
        <v>237371</v>
      </c>
      <c r="AB11">
        <v>237371</v>
      </c>
      <c r="AC11">
        <v>237371</v>
      </c>
      <c r="AD11">
        <v>237371</v>
      </c>
      <c r="AE11">
        <v>237371</v>
      </c>
      <c r="AF11">
        <v>237371</v>
      </c>
    </row>
    <row r="12" spans="1:32">
      <c r="A12" t="s">
        <v>57</v>
      </c>
      <c r="B12">
        <v>1930</v>
      </c>
      <c r="C12">
        <v>1930</v>
      </c>
      <c r="D12">
        <v>1930</v>
      </c>
      <c r="E12">
        <v>1930</v>
      </c>
      <c r="F12">
        <v>1930</v>
      </c>
      <c r="G12">
        <v>1930</v>
      </c>
      <c r="H12">
        <v>1930</v>
      </c>
      <c r="I12">
        <v>1930</v>
      </c>
      <c r="J12">
        <v>1930</v>
      </c>
      <c r="K12">
        <v>1930</v>
      </c>
      <c r="L12">
        <v>1930</v>
      </c>
      <c r="M12">
        <v>1930</v>
      </c>
      <c r="N12">
        <v>1930</v>
      </c>
      <c r="O12">
        <v>1930</v>
      </c>
      <c r="P12">
        <v>1930</v>
      </c>
      <c r="Q12">
        <v>1930</v>
      </c>
      <c r="R12">
        <v>1930</v>
      </c>
      <c r="S12">
        <v>1930</v>
      </c>
      <c r="T12">
        <v>1930</v>
      </c>
      <c r="U12">
        <v>1930</v>
      </c>
      <c r="V12">
        <v>1930</v>
      </c>
      <c r="W12">
        <v>1930</v>
      </c>
      <c r="X12">
        <v>1930</v>
      </c>
      <c r="Y12">
        <v>1930</v>
      </c>
      <c r="Z12">
        <v>1930</v>
      </c>
      <c r="AA12">
        <v>1930</v>
      </c>
      <c r="AB12">
        <v>1930</v>
      </c>
      <c r="AC12">
        <v>1930</v>
      </c>
      <c r="AD12">
        <v>1930</v>
      </c>
      <c r="AE12">
        <v>1930</v>
      </c>
      <c r="AF12">
        <v>1930</v>
      </c>
    </row>
    <row r="13" spans="1:32">
      <c r="A13" t="s">
        <v>58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C91D1-2852-4233-B352-2E2ED53276CB}">
  <dimension ref="A1:AL184"/>
  <sheetViews>
    <sheetView topLeftCell="A13" workbookViewId="0">
      <selection activeCell="E32" sqref="E32"/>
    </sheetView>
  </sheetViews>
  <sheetFormatPr defaultRowHeight="15"/>
  <cols>
    <col min="1" max="1" width="49.28515625" customWidth="1"/>
  </cols>
  <sheetData>
    <row r="1" spans="1:37">
      <c r="A1" t="s">
        <v>59</v>
      </c>
    </row>
    <row r="2" spans="1:37">
      <c r="A2" t="s">
        <v>60</v>
      </c>
    </row>
    <row r="3" spans="1:37">
      <c r="A3" t="s">
        <v>61</v>
      </c>
    </row>
    <row r="4" spans="1:37">
      <c r="A4" t="s">
        <v>62</v>
      </c>
    </row>
    <row r="5" spans="1:37">
      <c r="B5" t="s">
        <v>63</v>
      </c>
      <c r="C5" t="s">
        <v>64</v>
      </c>
      <c r="D5" t="s">
        <v>65</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66</v>
      </c>
    </row>
    <row r="6" spans="1:37">
      <c r="A6" t="s">
        <v>67</v>
      </c>
      <c r="B6" t="s">
        <v>68</v>
      </c>
      <c r="C6" t="s">
        <v>69</v>
      </c>
      <c r="D6" t="s">
        <v>70</v>
      </c>
      <c r="E6">
        <v>7.4371919999999996</v>
      </c>
      <c r="F6">
        <v>6.9839510000000002</v>
      </c>
      <c r="G6">
        <v>6.762543</v>
      </c>
      <c r="H6">
        <v>6.8198179999999997</v>
      </c>
      <c r="I6">
        <v>6.8689369999999998</v>
      </c>
      <c r="J6">
        <v>6.9880680000000002</v>
      </c>
      <c r="K6">
        <v>7.0418729999999998</v>
      </c>
      <c r="L6">
        <v>7.0944960000000004</v>
      </c>
      <c r="M6">
        <v>7.1810070000000001</v>
      </c>
      <c r="N6">
        <v>7.2358209999999996</v>
      </c>
      <c r="O6">
        <v>7.3714449999999996</v>
      </c>
      <c r="P6">
        <v>7.4946630000000001</v>
      </c>
      <c r="Q6">
        <v>7.6425599999999996</v>
      </c>
      <c r="R6">
        <v>7.7326319999999997</v>
      </c>
      <c r="S6">
        <v>7.8705889999999998</v>
      </c>
      <c r="T6">
        <v>7.9764939999999998</v>
      </c>
      <c r="U6">
        <v>8.0831649999999993</v>
      </c>
      <c r="V6">
        <v>8.1829330000000002</v>
      </c>
      <c r="W6">
        <v>8.3353350000000006</v>
      </c>
      <c r="X6">
        <v>8.4346219999999992</v>
      </c>
      <c r="Y6">
        <v>8.5442389999999993</v>
      </c>
      <c r="Z6">
        <v>8.7289480000000008</v>
      </c>
      <c r="AA6">
        <v>8.8301400000000001</v>
      </c>
      <c r="AB6">
        <v>9.0121769999999994</v>
      </c>
      <c r="AC6">
        <v>9.1272450000000003</v>
      </c>
      <c r="AD6">
        <v>9.1847530000000006</v>
      </c>
      <c r="AE6">
        <v>9.2997859999999992</v>
      </c>
      <c r="AF6">
        <v>9.3906500000000008</v>
      </c>
      <c r="AG6">
        <v>9.4621929999999992</v>
      </c>
      <c r="AH6">
        <v>9.5264919999999993</v>
      </c>
      <c r="AI6">
        <v>9.6035950000000003</v>
      </c>
      <c r="AJ6">
        <v>9.6402839999999994</v>
      </c>
      <c r="AK6" s="25">
        <v>8.0000000000000002E-3</v>
      </c>
    </row>
    <row r="7" spans="1:37">
      <c r="A7" t="s">
        <v>71</v>
      </c>
      <c r="C7" t="s">
        <v>72</v>
      </c>
    </row>
    <row r="8" spans="1:37">
      <c r="A8" t="s">
        <v>73</v>
      </c>
      <c r="B8" t="s">
        <v>74</v>
      </c>
      <c r="C8" t="s">
        <v>75</v>
      </c>
      <c r="D8" t="s">
        <v>76</v>
      </c>
      <c r="E8">
        <v>10.244579</v>
      </c>
      <c r="F8">
        <v>10.385241000000001</v>
      </c>
      <c r="G8">
        <v>10.547454</v>
      </c>
      <c r="H8">
        <v>10.754515</v>
      </c>
      <c r="I8">
        <v>10.951167999999999</v>
      </c>
      <c r="J8">
        <v>11.153541000000001</v>
      </c>
      <c r="K8">
        <v>11.334089000000001</v>
      </c>
      <c r="L8">
        <v>11.506738</v>
      </c>
      <c r="M8">
        <v>11.678476</v>
      </c>
      <c r="N8">
        <v>11.840007999999999</v>
      </c>
      <c r="O8">
        <v>12.012331</v>
      </c>
      <c r="P8">
        <v>12.175207</v>
      </c>
      <c r="Q8">
        <v>12.335881000000001</v>
      </c>
      <c r="R8">
        <v>12.479459</v>
      </c>
      <c r="S8">
        <v>12.624266</v>
      </c>
      <c r="T8">
        <v>12.759097000000001</v>
      </c>
      <c r="U8">
        <v>12.886977999999999</v>
      </c>
      <c r="V8">
        <v>13.010166</v>
      </c>
      <c r="W8">
        <v>13.140363000000001</v>
      </c>
      <c r="X8">
        <v>13.255720999999999</v>
      </c>
      <c r="Y8">
        <v>13.367231</v>
      </c>
      <c r="Z8">
        <v>13.489248999999999</v>
      </c>
      <c r="AA8">
        <v>13.593283</v>
      </c>
      <c r="AB8">
        <v>13.712871</v>
      </c>
      <c r="AC8">
        <v>13.813337000000001</v>
      </c>
      <c r="AD8">
        <v>13.898913</v>
      </c>
      <c r="AE8">
        <v>13.992039</v>
      </c>
      <c r="AF8">
        <v>14.078389</v>
      </c>
      <c r="AG8">
        <v>14.157685000000001</v>
      </c>
      <c r="AH8">
        <v>14.233568</v>
      </c>
      <c r="AI8">
        <v>14.306689</v>
      </c>
      <c r="AJ8">
        <v>14.370668</v>
      </c>
      <c r="AK8" s="25">
        <v>1.0999999999999999E-2</v>
      </c>
    </row>
    <row r="9" spans="1:37">
      <c r="A9" t="s">
        <v>77</v>
      </c>
      <c r="B9" t="s">
        <v>78</v>
      </c>
      <c r="C9" t="s">
        <v>79</v>
      </c>
      <c r="D9" t="s">
        <v>76</v>
      </c>
      <c r="E9">
        <v>12.689043</v>
      </c>
      <c r="F9">
        <v>13.281943999999999</v>
      </c>
      <c r="G9">
        <v>13.718405000000001</v>
      </c>
      <c r="H9">
        <v>14.066468</v>
      </c>
      <c r="I9">
        <v>14.350777000000001</v>
      </c>
      <c r="J9">
        <v>14.599243</v>
      </c>
      <c r="K9">
        <v>14.819848</v>
      </c>
      <c r="L9">
        <v>15.025233999999999</v>
      </c>
      <c r="M9">
        <v>15.222841000000001</v>
      </c>
      <c r="N9">
        <v>15.413539999999999</v>
      </c>
      <c r="O9">
        <v>15.604711999999999</v>
      </c>
      <c r="P9">
        <v>15.792744000000001</v>
      </c>
      <c r="Q9">
        <v>15.980371</v>
      </c>
      <c r="R9">
        <v>16.164300999999998</v>
      </c>
      <c r="S9">
        <v>16.349632</v>
      </c>
      <c r="T9">
        <v>16.533463999999999</v>
      </c>
      <c r="U9">
        <v>16.716801</v>
      </c>
      <c r="V9">
        <v>16.900030000000001</v>
      </c>
      <c r="W9">
        <v>17.085986999999999</v>
      </c>
      <c r="X9">
        <v>17.269203000000001</v>
      </c>
      <c r="Y9">
        <v>17.452584999999999</v>
      </c>
      <c r="Z9">
        <v>17.639697999999999</v>
      </c>
      <c r="AA9">
        <v>17.823103</v>
      </c>
      <c r="AB9">
        <v>18.010954000000002</v>
      </c>
      <c r="AC9">
        <v>18.194859999999998</v>
      </c>
      <c r="AD9">
        <v>18.375864</v>
      </c>
      <c r="AE9">
        <v>18.559619999999999</v>
      </c>
      <c r="AF9">
        <v>18.742386</v>
      </c>
      <c r="AG9">
        <v>18.924105000000001</v>
      </c>
      <c r="AH9">
        <v>19.105595000000001</v>
      </c>
      <c r="AI9">
        <v>19.287244999999999</v>
      </c>
      <c r="AJ9">
        <v>19.467231999999999</v>
      </c>
      <c r="AK9" s="25">
        <v>1.4E-2</v>
      </c>
    </row>
    <row r="10" spans="1:37">
      <c r="A10" t="s">
        <v>80</v>
      </c>
      <c r="B10" t="s">
        <v>81</v>
      </c>
      <c r="C10" t="s">
        <v>82</v>
      </c>
      <c r="D10" t="s">
        <v>76</v>
      </c>
      <c r="E10">
        <v>12.689043</v>
      </c>
      <c r="F10">
        <v>13.281943999999999</v>
      </c>
      <c r="G10">
        <v>13.718405000000001</v>
      </c>
      <c r="H10">
        <v>14.066468</v>
      </c>
      <c r="I10">
        <v>14.350777000000001</v>
      </c>
      <c r="J10">
        <v>14.599243</v>
      </c>
      <c r="K10">
        <v>14.819848</v>
      </c>
      <c r="L10">
        <v>15.025233999999999</v>
      </c>
      <c r="M10">
        <v>15.222841000000001</v>
      </c>
      <c r="N10">
        <v>15.413539999999999</v>
      </c>
      <c r="O10">
        <v>15.604711999999999</v>
      </c>
      <c r="P10">
        <v>15.792744000000001</v>
      </c>
      <c r="Q10">
        <v>15.980371</v>
      </c>
      <c r="R10">
        <v>16.164300999999998</v>
      </c>
      <c r="S10">
        <v>16.349632</v>
      </c>
      <c r="T10">
        <v>16.533463999999999</v>
      </c>
      <c r="U10">
        <v>16.716801</v>
      </c>
      <c r="V10">
        <v>16.900030000000001</v>
      </c>
      <c r="W10">
        <v>17.085986999999999</v>
      </c>
      <c r="X10">
        <v>17.269203000000001</v>
      </c>
      <c r="Y10">
        <v>17.452584999999999</v>
      </c>
      <c r="Z10">
        <v>17.639697999999999</v>
      </c>
      <c r="AA10">
        <v>17.823103</v>
      </c>
      <c r="AB10">
        <v>18.010954000000002</v>
      </c>
      <c r="AC10">
        <v>18.194859999999998</v>
      </c>
      <c r="AD10">
        <v>18.375864</v>
      </c>
      <c r="AE10">
        <v>18.559619999999999</v>
      </c>
      <c r="AF10">
        <v>18.742386</v>
      </c>
      <c r="AG10">
        <v>18.924105000000001</v>
      </c>
      <c r="AH10">
        <v>19.105595000000001</v>
      </c>
      <c r="AI10">
        <v>19.287244999999999</v>
      </c>
      <c r="AJ10">
        <v>19.467231999999999</v>
      </c>
      <c r="AK10" s="25">
        <v>1.4E-2</v>
      </c>
    </row>
    <row r="11" spans="1:37">
      <c r="A11" t="s">
        <v>83</v>
      </c>
      <c r="C11" t="s">
        <v>84</v>
      </c>
    </row>
    <row r="12" spans="1:37">
      <c r="A12" t="s">
        <v>85</v>
      </c>
      <c r="B12" t="s">
        <v>86</v>
      </c>
      <c r="C12" t="s">
        <v>87</v>
      </c>
      <c r="D12" t="s">
        <v>88</v>
      </c>
      <c r="E12">
        <v>0.85378500000000002</v>
      </c>
      <c r="F12">
        <v>0.85582800000000003</v>
      </c>
      <c r="G12">
        <v>0.857622</v>
      </c>
      <c r="H12">
        <v>0.85920099999999999</v>
      </c>
      <c r="I12">
        <v>0.86059399999999997</v>
      </c>
      <c r="J12">
        <v>0.86182599999999998</v>
      </c>
      <c r="K12">
        <v>0.86291799999999996</v>
      </c>
      <c r="L12">
        <v>0.86388900000000002</v>
      </c>
      <c r="M12">
        <v>0.86475400000000002</v>
      </c>
      <c r="N12">
        <v>0.86552799999999996</v>
      </c>
      <c r="O12">
        <v>0.86622200000000005</v>
      </c>
      <c r="P12">
        <v>0.86684600000000001</v>
      </c>
      <c r="Q12">
        <v>0.86740700000000004</v>
      </c>
      <c r="R12">
        <v>0.86791399999999996</v>
      </c>
      <c r="S12">
        <v>0.86837500000000001</v>
      </c>
      <c r="T12">
        <v>0.86879499999999998</v>
      </c>
      <c r="U12">
        <v>0.86917900000000003</v>
      </c>
      <c r="V12">
        <v>0.86953000000000003</v>
      </c>
      <c r="W12">
        <v>0.86985400000000002</v>
      </c>
      <c r="X12">
        <v>0.87015200000000004</v>
      </c>
      <c r="Y12">
        <v>0.87044999999999995</v>
      </c>
      <c r="Z12">
        <v>0.870749</v>
      </c>
      <c r="AA12">
        <v>0.87104800000000004</v>
      </c>
      <c r="AB12">
        <v>0.87134599999999995</v>
      </c>
      <c r="AC12">
        <v>0.871645</v>
      </c>
      <c r="AD12">
        <v>0.87194400000000005</v>
      </c>
      <c r="AE12">
        <v>0.87224299999999999</v>
      </c>
      <c r="AF12">
        <v>0.87254200000000004</v>
      </c>
      <c r="AG12">
        <v>0.87284200000000001</v>
      </c>
      <c r="AH12">
        <v>0.87314099999999994</v>
      </c>
      <c r="AI12">
        <v>0.87343999999999999</v>
      </c>
      <c r="AJ12">
        <v>0.87343999999999999</v>
      </c>
      <c r="AK12" s="25">
        <v>1E-3</v>
      </c>
    </row>
    <row r="13" spans="1:37">
      <c r="A13" t="s">
        <v>89</v>
      </c>
      <c r="B13" t="s">
        <v>90</v>
      </c>
      <c r="C13" t="s">
        <v>91</v>
      </c>
      <c r="D13" t="s">
        <v>88</v>
      </c>
      <c r="E13">
        <v>0.81311199999999995</v>
      </c>
      <c r="F13">
        <v>0.81307600000000002</v>
      </c>
      <c r="G13">
        <v>0.813083</v>
      </c>
      <c r="H13">
        <v>0.81312300000000004</v>
      </c>
      <c r="I13">
        <v>0.81317799999999996</v>
      </c>
      <c r="J13">
        <v>0.81324399999999997</v>
      </c>
      <c r="K13">
        <v>0.81331399999999998</v>
      </c>
      <c r="L13">
        <v>0.81339399999999995</v>
      </c>
      <c r="M13">
        <v>0.81347499999999995</v>
      </c>
      <c r="N13">
        <v>0.81355</v>
      </c>
      <c r="O13">
        <v>0.81362500000000004</v>
      </c>
      <c r="P13">
        <v>0.81369899999999995</v>
      </c>
      <c r="Q13">
        <v>0.81377200000000005</v>
      </c>
      <c r="R13">
        <v>0.81384599999999996</v>
      </c>
      <c r="S13">
        <v>0.81391999999999998</v>
      </c>
      <c r="T13">
        <v>0.81399299999999997</v>
      </c>
      <c r="U13">
        <v>0.81406599999999996</v>
      </c>
      <c r="V13">
        <v>0.81413899999999995</v>
      </c>
      <c r="W13">
        <v>0.81421100000000002</v>
      </c>
      <c r="X13">
        <v>0.81428199999999995</v>
      </c>
      <c r="Y13">
        <v>0.81435299999999999</v>
      </c>
      <c r="Z13">
        <v>0.81442499999999995</v>
      </c>
      <c r="AA13">
        <v>0.814496</v>
      </c>
      <c r="AB13">
        <v>0.81456700000000004</v>
      </c>
      <c r="AC13">
        <v>0.81463799999999997</v>
      </c>
      <c r="AD13">
        <v>0.81471000000000005</v>
      </c>
      <c r="AE13">
        <v>0.81478099999999998</v>
      </c>
      <c r="AF13">
        <v>0.81485200000000002</v>
      </c>
      <c r="AG13">
        <v>0.81492399999999998</v>
      </c>
      <c r="AH13">
        <v>0.81499500000000002</v>
      </c>
      <c r="AI13">
        <v>0.81506599999999996</v>
      </c>
      <c r="AJ13">
        <v>0.81506599999999996</v>
      </c>
      <c r="AK13" s="25">
        <v>0</v>
      </c>
    </row>
    <row r="14" spans="1:37">
      <c r="A14" t="s">
        <v>92</v>
      </c>
      <c r="C14" t="s">
        <v>93</v>
      </c>
    </row>
    <row r="15" spans="1:37">
      <c r="A15" t="s">
        <v>94</v>
      </c>
      <c r="C15" t="s">
        <v>95</v>
      </c>
    </row>
    <row r="16" spans="1:37">
      <c r="A16" t="s">
        <v>96</v>
      </c>
      <c r="B16" t="s">
        <v>97</v>
      </c>
      <c r="C16" t="s">
        <v>98</v>
      </c>
      <c r="D16" t="s">
        <v>99</v>
      </c>
      <c r="E16">
        <v>330.98739599999999</v>
      </c>
      <c r="F16">
        <v>333.336029</v>
      </c>
      <c r="G16">
        <v>335.67343099999999</v>
      </c>
      <c r="H16">
        <v>337.99581899999998</v>
      </c>
      <c r="I16">
        <v>340.29690599999998</v>
      </c>
      <c r="J16">
        <v>342.573395</v>
      </c>
      <c r="K16">
        <v>344.82360799999998</v>
      </c>
      <c r="L16">
        <v>347.04864500000002</v>
      </c>
      <c r="M16">
        <v>349.241241</v>
      </c>
      <c r="N16">
        <v>351.39712500000002</v>
      </c>
      <c r="O16">
        <v>353.52502399999997</v>
      </c>
      <c r="P16">
        <v>355.61209100000002</v>
      </c>
      <c r="Q16">
        <v>357.64117399999998</v>
      </c>
      <c r="R16">
        <v>359.62283300000001</v>
      </c>
      <c r="S16">
        <v>361.55712899999997</v>
      </c>
      <c r="T16">
        <v>363.44470200000001</v>
      </c>
      <c r="U16">
        <v>365.28671300000002</v>
      </c>
      <c r="V16">
        <v>367.08483899999999</v>
      </c>
      <c r="W16">
        <v>368.84106400000002</v>
      </c>
      <c r="X16">
        <v>370.55746499999998</v>
      </c>
      <c r="Y16">
        <v>372.23648100000003</v>
      </c>
      <c r="Z16">
        <v>373.88070699999997</v>
      </c>
      <c r="AA16">
        <v>375.49331699999999</v>
      </c>
      <c r="AB16">
        <v>377.07763699999998</v>
      </c>
      <c r="AC16">
        <v>378.637451</v>
      </c>
      <c r="AD16">
        <v>380.177277</v>
      </c>
      <c r="AE16">
        <v>381.70190400000001</v>
      </c>
      <c r="AF16">
        <v>383.21539300000001</v>
      </c>
      <c r="AG16">
        <v>384.72088600000001</v>
      </c>
      <c r="AH16">
        <v>386.22262599999999</v>
      </c>
      <c r="AI16">
        <v>387.72448700000001</v>
      </c>
      <c r="AJ16">
        <v>389.21731599999998</v>
      </c>
      <c r="AK16" s="25">
        <v>5.0000000000000001E-3</v>
      </c>
    </row>
    <row r="17" spans="1:37">
      <c r="A17" t="s">
        <v>100</v>
      </c>
      <c r="B17" t="s">
        <v>101</v>
      </c>
      <c r="C17" t="s">
        <v>102</v>
      </c>
      <c r="D17" t="s">
        <v>99</v>
      </c>
      <c r="E17">
        <v>37.376499000000003</v>
      </c>
      <c r="F17">
        <v>37.731200999999999</v>
      </c>
      <c r="G17">
        <v>38.084301000000004</v>
      </c>
      <c r="H17">
        <v>38.435600000000001</v>
      </c>
      <c r="I17">
        <v>38.785702000000001</v>
      </c>
      <c r="J17">
        <v>39.134300000000003</v>
      </c>
      <c r="K17">
        <v>39.480801</v>
      </c>
      <c r="L17">
        <v>39.824500999999998</v>
      </c>
      <c r="M17">
        <v>40.164901999999998</v>
      </c>
      <c r="N17">
        <v>40.501499000000003</v>
      </c>
      <c r="O17">
        <v>40.833697999999998</v>
      </c>
      <c r="P17">
        <v>41.161301000000002</v>
      </c>
      <c r="Q17">
        <v>41.484000999999999</v>
      </c>
      <c r="R17">
        <v>41.8018</v>
      </c>
      <c r="S17">
        <v>42.114699999999999</v>
      </c>
      <c r="T17">
        <v>42.423000000000002</v>
      </c>
      <c r="U17">
        <v>42.727001000000001</v>
      </c>
      <c r="V17">
        <v>43.027000000000001</v>
      </c>
      <c r="W17">
        <v>43.323501999999998</v>
      </c>
      <c r="X17">
        <v>43.617001000000002</v>
      </c>
      <c r="Y17">
        <v>43.907699999999998</v>
      </c>
      <c r="Z17">
        <v>44.196201000000002</v>
      </c>
      <c r="AA17">
        <v>44.482700000000001</v>
      </c>
      <c r="AB17">
        <v>44.767798999999997</v>
      </c>
      <c r="AC17">
        <v>45.051498000000002</v>
      </c>
      <c r="AD17">
        <v>45.334301000000004</v>
      </c>
      <c r="AE17">
        <v>45.616501</v>
      </c>
      <c r="AF17">
        <v>45.898398999999998</v>
      </c>
      <c r="AG17">
        <v>46.180301999999998</v>
      </c>
      <c r="AH17">
        <v>46.462600999999999</v>
      </c>
      <c r="AI17">
        <v>46.745601999999998</v>
      </c>
      <c r="AJ17">
        <v>46.926898999999999</v>
      </c>
      <c r="AK17" s="25">
        <v>7.0000000000000001E-3</v>
      </c>
    </row>
    <row r="18" spans="1:37">
      <c r="A18" t="s">
        <v>103</v>
      </c>
      <c r="B18" t="s">
        <v>104</v>
      </c>
      <c r="C18" t="s">
        <v>105</v>
      </c>
      <c r="D18" t="s">
        <v>99</v>
      </c>
      <c r="E18">
        <v>223.293015</v>
      </c>
      <c r="F18">
        <v>225.624481</v>
      </c>
      <c r="G18">
        <v>227.87544299999999</v>
      </c>
      <c r="H18">
        <v>230.09162900000001</v>
      </c>
      <c r="I18">
        <v>232.270309</v>
      </c>
      <c r="J18">
        <v>234.408401</v>
      </c>
      <c r="K18">
        <v>236.50340299999999</v>
      </c>
      <c r="L18">
        <v>238.50779700000001</v>
      </c>
      <c r="M18">
        <v>240.471542</v>
      </c>
      <c r="N18">
        <v>242.39334099999999</v>
      </c>
      <c r="O18">
        <v>244.27140800000001</v>
      </c>
      <c r="P18">
        <v>246.104401</v>
      </c>
      <c r="Q18">
        <v>247.83586099999999</v>
      </c>
      <c r="R18">
        <v>249.523087</v>
      </c>
      <c r="S18">
        <v>251.166214</v>
      </c>
      <c r="T18">
        <v>252.76554899999999</v>
      </c>
      <c r="U18">
        <v>254.32131999999999</v>
      </c>
      <c r="V18">
        <v>255.77548200000001</v>
      </c>
      <c r="W18">
        <v>257.18585200000001</v>
      </c>
      <c r="X18">
        <v>258.55242900000002</v>
      </c>
      <c r="Y18">
        <v>259.875519</v>
      </c>
      <c r="Z18">
        <v>261.15564000000001</v>
      </c>
      <c r="AA18">
        <v>262.33441199999999</v>
      </c>
      <c r="AB18">
        <v>263.470032</v>
      </c>
      <c r="AC18">
        <v>264.56213400000001</v>
      </c>
      <c r="AD18">
        <v>265.61059599999999</v>
      </c>
      <c r="AE18">
        <v>266.61239599999999</v>
      </c>
      <c r="AF18">
        <v>267.49368299999998</v>
      </c>
      <c r="AG18">
        <v>268.31723</v>
      </c>
      <c r="AH18">
        <v>269.10873400000003</v>
      </c>
      <c r="AI18">
        <v>269.89547700000003</v>
      </c>
      <c r="AJ18">
        <v>270.69632000000001</v>
      </c>
      <c r="AK18" s="25">
        <v>6.0000000000000001E-3</v>
      </c>
    </row>
    <row r="19" spans="1:37">
      <c r="A19" t="s">
        <v>106</v>
      </c>
      <c r="B19" t="s">
        <v>107</v>
      </c>
      <c r="C19" t="s">
        <v>108</v>
      </c>
      <c r="D19" t="s">
        <v>99</v>
      </c>
      <c r="E19">
        <v>431.45648199999999</v>
      </c>
      <c r="F19">
        <v>435.03106700000001</v>
      </c>
      <c r="G19">
        <v>438.42877199999998</v>
      </c>
      <c r="H19">
        <v>441.74908399999998</v>
      </c>
      <c r="I19">
        <v>444.99130200000002</v>
      </c>
      <c r="J19">
        <v>448.15499899999998</v>
      </c>
      <c r="K19">
        <v>451.23928799999999</v>
      </c>
      <c r="L19">
        <v>454.13662699999998</v>
      </c>
      <c r="M19">
        <v>456.95474200000001</v>
      </c>
      <c r="N19">
        <v>459.69357300000001</v>
      </c>
      <c r="O19">
        <v>462.353363</v>
      </c>
      <c r="P19">
        <v>464.93392899999998</v>
      </c>
      <c r="Q19">
        <v>467.31066900000002</v>
      </c>
      <c r="R19">
        <v>469.60745200000002</v>
      </c>
      <c r="S19">
        <v>471.82504299999999</v>
      </c>
      <c r="T19">
        <v>473.96469100000002</v>
      </c>
      <c r="U19">
        <v>476.02716099999998</v>
      </c>
      <c r="V19">
        <v>477.88455199999999</v>
      </c>
      <c r="W19">
        <v>479.66339099999999</v>
      </c>
      <c r="X19">
        <v>481.36468500000001</v>
      </c>
      <c r="Y19">
        <v>482.99035600000002</v>
      </c>
      <c r="Z19">
        <v>484.54113799999999</v>
      </c>
      <c r="AA19">
        <v>485.88729899999998</v>
      </c>
      <c r="AB19">
        <v>487.15609699999999</v>
      </c>
      <c r="AC19">
        <v>488.35095200000001</v>
      </c>
      <c r="AD19">
        <v>489.47482300000001</v>
      </c>
      <c r="AE19">
        <v>490.526276</v>
      </c>
      <c r="AF19">
        <v>491.35308800000001</v>
      </c>
      <c r="AG19">
        <v>492.08837899999997</v>
      </c>
      <c r="AH19">
        <v>492.77105699999998</v>
      </c>
      <c r="AI19">
        <v>493.44274899999999</v>
      </c>
      <c r="AJ19">
        <v>494.13211100000001</v>
      </c>
      <c r="AK19" s="25">
        <v>4.0000000000000001E-3</v>
      </c>
    </row>
    <row r="20" spans="1:37">
      <c r="A20" t="s">
        <v>109</v>
      </c>
      <c r="B20" t="s">
        <v>110</v>
      </c>
      <c r="C20" t="s">
        <v>111</v>
      </c>
      <c r="D20" t="s">
        <v>99</v>
      </c>
      <c r="E20">
        <v>639.06109600000002</v>
      </c>
      <c r="F20">
        <v>641.00024399999995</v>
      </c>
      <c r="G20">
        <v>642.56573500000002</v>
      </c>
      <c r="H20">
        <v>643.83770800000002</v>
      </c>
      <c r="I20">
        <v>644.94006300000001</v>
      </c>
      <c r="J20">
        <v>645.94451900000001</v>
      </c>
      <c r="K20">
        <v>646.94030799999996</v>
      </c>
      <c r="L20">
        <v>647.87536599999999</v>
      </c>
      <c r="M20">
        <v>648.75286900000003</v>
      </c>
      <c r="N20">
        <v>649.57720900000004</v>
      </c>
      <c r="O20">
        <v>650.34802200000001</v>
      </c>
      <c r="P20">
        <v>651.09234600000002</v>
      </c>
      <c r="Q20">
        <v>651.77179000000001</v>
      </c>
      <c r="R20">
        <v>652.40765399999998</v>
      </c>
      <c r="S20">
        <v>652.98724400000003</v>
      </c>
      <c r="T20">
        <v>653.49932899999999</v>
      </c>
      <c r="U20">
        <v>653.93969700000002</v>
      </c>
      <c r="V20">
        <v>654.30737299999998</v>
      </c>
      <c r="W20">
        <v>654.60601799999995</v>
      </c>
      <c r="X20">
        <v>654.83569299999999</v>
      </c>
      <c r="Y20">
        <v>654.99517800000001</v>
      </c>
      <c r="Z20">
        <v>655.07330300000001</v>
      </c>
      <c r="AA20">
        <v>655.07141100000001</v>
      </c>
      <c r="AB20">
        <v>655.00683600000002</v>
      </c>
      <c r="AC20">
        <v>654.84973100000002</v>
      </c>
      <c r="AD20">
        <v>654.60833700000001</v>
      </c>
      <c r="AE20">
        <v>654.27923599999997</v>
      </c>
      <c r="AF20">
        <v>653.82940699999995</v>
      </c>
      <c r="AG20">
        <v>653.30267300000003</v>
      </c>
      <c r="AH20">
        <v>652.68481399999996</v>
      </c>
      <c r="AI20">
        <v>652.01037599999995</v>
      </c>
      <c r="AJ20">
        <v>651.27984600000002</v>
      </c>
      <c r="AK20" s="25">
        <v>1E-3</v>
      </c>
    </row>
    <row r="21" spans="1:37">
      <c r="A21" t="s">
        <v>112</v>
      </c>
      <c r="B21" t="s">
        <v>113</v>
      </c>
      <c r="C21" t="s">
        <v>114</v>
      </c>
      <c r="D21" t="s">
        <v>99</v>
      </c>
      <c r="E21">
        <v>1294.498047</v>
      </c>
      <c r="F21">
        <v>1323.9239500000001</v>
      </c>
      <c r="G21">
        <v>1355.1610109999999</v>
      </c>
      <c r="H21">
        <v>1386.3759769999999</v>
      </c>
      <c r="I21">
        <v>1417.5660399999999</v>
      </c>
      <c r="J21">
        <v>1448.730957</v>
      </c>
      <c r="K21">
        <v>1479.8680420000001</v>
      </c>
      <c r="L21">
        <v>1512.948975</v>
      </c>
      <c r="M21">
        <v>1546.001953</v>
      </c>
      <c r="N21">
        <v>1579.0310059999999</v>
      </c>
      <c r="O21">
        <v>1612.0419919999999</v>
      </c>
      <c r="P21">
        <v>1645.0389399999999</v>
      </c>
      <c r="Q21">
        <v>1680.089966</v>
      </c>
      <c r="R21">
        <v>1715.123047</v>
      </c>
      <c r="S21">
        <v>1750.139038</v>
      </c>
      <c r="T21">
        <v>1785.140991</v>
      </c>
      <c r="U21">
        <v>1820.1290280000001</v>
      </c>
      <c r="V21">
        <v>1856.9279790000001</v>
      </c>
      <c r="W21">
        <v>1893.713013</v>
      </c>
      <c r="X21">
        <v>1930.4830320000001</v>
      </c>
      <c r="Y21">
        <v>1967.239014</v>
      </c>
      <c r="Z21">
        <v>2003.979004</v>
      </c>
      <c r="AA21">
        <v>2041.9799800000001</v>
      </c>
      <c r="AB21">
        <v>2079.9670409999999</v>
      </c>
      <c r="AC21">
        <v>2117.9379880000001</v>
      </c>
      <c r="AD21">
        <v>2155.8930660000001</v>
      </c>
      <c r="AE21">
        <v>2193.8278810000002</v>
      </c>
      <c r="AF21">
        <v>2232.468018</v>
      </c>
      <c r="AG21">
        <v>2271.0839839999999</v>
      </c>
      <c r="AH21">
        <v>2309.6879880000001</v>
      </c>
      <c r="AI21">
        <v>2348.2919919999999</v>
      </c>
      <c r="AJ21">
        <v>2386.906982</v>
      </c>
      <c r="AK21" s="25">
        <v>0.02</v>
      </c>
    </row>
    <row r="22" spans="1:37">
      <c r="A22" t="s">
        <v>115</v>
      </c>
      <c r="B22" t="s">
        <v>116</v>
      </c>
      <c r="C22" t="s">
        <v>117</v>
      </c>
      <c r="D22" t="s">
        <v>99</v>
      </c>
      <c r="E22">
        <v>247.463303</v>
      </c>
      <c r="F22">
        <v>251.356506</v>
      </c>
      <c r="G22">
        <v>254.768494</v>
      </c>
      <c r="H22">
        <v>258.15121499999998</v>
      </c>
      <c r="I22">
        <v>261.53381300000001</v>
      </c>
      <c r="J22">
        <v>264.926086</v>
      </c>
      <c r="K22">
        <v>268.32888800000001</v>
      </c>
      <c r="L22">
        <v>271.39761399999998</v>
      </c>
      <c r="M22">
        <v>274.47820999999999</v>
      </c>
      <c r="N22">
        <v>277.57089200000001</v>
      </c>
      <c r="O22">
        <v>280.67208900000003</v>
      </c>
      <c r="P22">
        <v>283.776093</v>
      </c>
      <c r="Q22">
        <v>286.64898699999998</v>
      </c>
      <c r="R22">
        <v>289.528412</v>
      </c>
      <c r="S22">
        <v>292.41668700000002</v>
      </c>
      <c r="T22">
        <v>295.31478900000002</v>
      </c>
      <c r="U22">
        <v>298.21850599999999</v>
      </c>
      <c r="V22">
        <v>300.96640000000002</v>
      </c>
      <c r="W22">
        <v>303.72399899999999</v>
      </c>
      <c r="X22">
        <v>306.48599200000001</v>
      </c>
      <c r="Y22">
        <v>309.25149499999998</v>
      </c>
      <c r="Z22">
        <v>312.01901199999998</v>
      </c>
      <c r="AA22">
        <v>314.64639299999999</v>
      </c>
      <c r="AB22">
        <v>317.283997</v>
      </c>
      <c r="AC22">
        <v>319.92990099999997</v>
      </c>
      <c r="AD22">
        <v>322.58050500000002</v>
      </c>
      <c r="AE22">
        <v>325.23458900000003</v>
      </c>
      <c r="AF22">
        <v>327.66778599999998</v>
      </c>
      <c r="AG22">
        <v>330.10269199999999</v>
      </c>
      <c r="AH22">
        <v>332.540009</v>
      </c>
      <c r="AI22">
        <v>334.980591</v>
      </c>
      <c r="AJ22">
        <v>337.42300399999999</v>
      </c>
      <c r="AK22" s="25">
        <v>0.01</v>
      </c>
    </row>
    <row r="23" spans="1:37">
      <c r="A23" t="s">
        <v>118</v>
      </c>
      <c r="B23" t="s">
        <v>119</v>
      </c>
      <c r="C23" t="s">
        <v>120</v>
      </c>
      <c r="D23" t="s">
        <v>99</v>
      </c>
      <c r="E23">
        <v>284.08569299999999</v>
      </c>
      <c r="F23">
        <v>284.036743</v>
      </c>
      <c r="G23">
        <v>283.85732999999999</v>
      </c>
      <c r="H23">
        <v>283.58648699999998</v>
      </c>
      <c r="I23">
        <v>283.28619400000002</v>
      </c>
      <c r="J23">
        <v>282.90820300000001</v>
      </c>
      <c r="K23">
        <v>282.514771</v>
      </c>
      <c r="L23">
        <v>281.98602299999999</v>
      </c>
      <c r="M23">
        <v>281.40417500000001</v>
      </c>
      <c r="N23">
        <v>280.78417999999999</v>
      </c>
      <c r="O23">
        <v>280.14111300000002</v>
      </c>
      <c r="P23">
        <v>279.51861600000001</v>
      </c>
      <c r="Q23">
        <v>278.81866500000001</v>
      </c>
      <c r="R23">
        <v>278.09124800000001</v>
      </c>
      <c r="S23">
        <v>277.35281400000002</v>
      </c>
      <c r="T23">
        <v>276.62503099999998</v>
      </c>
      <c r="U23">
        <v>275.92275999999998</v>
      </c>
      <c r="V23">
        <v>275.22488399999997</v>
      </c>
      <c r="W23">
        <v>274.53198200000003</v>
      </c>
      <c r="X23">
        <v>273.85324100000003</v>
      </c>
      <c r="Y23">
        <v>273.19802900000002</v>
      </c>
      <c r="Z23">
        <v>272.57278400000001</v>
      </c>
      <c r="AA23">
        <v>271.965149</v>
      </c>
      <c r="AB23">
        <v>271.41427599999997</v>
      </c>
      <c r="AC23">
        <v>270.85751299999998</v>
      </c>
      <c r="AD23">
        <v>270.31564300000002</v>
      </c>
      <c r="AE23">
        <v>269.808807</v>
      </c>
      <c r="AF23">
        <v>269.25894199999999</v>
      </c>
      <c r="AG23">
        <v>268.75732399999998</v>
      </c>
      <c r="AH23">
        <v>268.23818999999997</v>
      </c>
      <c r="AI23">
        <v>267.74749800000001</v>
      </c>
      <c r="AJ23">
        <v>267.22180200000003</v>
      </c>
      <c r="AK23" s="25">
        <v>-2E-3</v>
      </c>
    </row>
    <row r="24" spans="1:37">
      <c r="A24" t="s">
        <v>121</v>
      </c>
      <c r="B24" t="s">
        <v>122</v>
      </c>
      <c r="C24" t="s">
        <v>123</v>
      </c>
      <c r="D24" t="s">
        <v>99</v>
      </c>
      <c r="E24">
        <v>1429.6586910000001</v>
      </c>
      <c r="F24">
        <v>1434.1889650000001</v>
      </c>
      <c r="G24">
        <v>1438.1188959999999</v>
      </c>
      <c r="H24">
        <v>1441.5008539999999</v>
      </c>
      <c r="I24">
        <v>1444.3666989999999</v>
      </c>
      <c r="J24">
        <v>1446.7482910000001</v>
      </c>
      <c r="K24">
        <v>1448.6674800000001</v>
      </c>
      <c r="L24">
        <v>1450.0898440000001</v>
      </c>
      <c r="M24">
        <v>1451.008789</v>
      </c>
      <c r="N24">
        <v>1451.470581</v>
      </c>
      <c r="O24">
        <v>1451.520874</v>
      </c>
      <c r="P24">
        <v>1451.195557</v>
      </c>
      <c r="Q24">
        <v>1450.4646</v>
      </c>
      <c r="R24">
        <v>1449.3110349999999</v>
      </c>
      <c r="S24">
        <v>1447.772217</v>
      </c>
      <c r="T24">
        <v>1445.8914789999999</v>
      </c>
      <c r="U24">
        <v>1443.6961670000001</v>
      </c>
      <c r="V24">
        <v>1441.165039</v>
      </c>
      <c r="W24">
        <v>1438.2822269999999</v>
      </c>
      <c r="X24">
        <v>1435.0756839999999</v>
      </c>
      <c r="Y24">
        <v>1431.5805660000001</v>
      </c>
      <c r="Z24">
        <v>1427.81897</v>
      </c>
      <c r="AA24">
        <v>1423.784058</v>
      </c>
      <c r="AB24">
        <v>1419.461548</v>
      </c>
      <c r="AC24">
        <v>1414.857544</v>
      </c>
      <c r="AD24">
        <v>1409.977905</v>
      </c>
      <c r="AE24">
        <v>1404.8291019999999</v>
      </c>
      <c r="AF24">
        <v>1399.3945309999999</v>
      </c>
      <c r="AG24">
        <v>1393.67749</v>
      </c>
      <c r="AH24">
        <v>1387.6949460000001</v>
      </c>
      <c r="AI24">
        <v>1381.4664310000001</v>
      </c>
      <c r="AJ24">
        <v>1375.001221</v>
      </c>
      <c r="AK24" s="25">
        <v>-1E-3</v>
      </c>
    </row>
    <row r="25" spans="1:37">
      <c r="A25" t="s">
        <v>124</v>
      </c>
      <c r="B25" t="s">
        <v>125</v>
      </c>
      <c r="C25" t="s">
        <v>126</v>
      </c>
      <c r="D25" t="s">
        <v>99</v>
      </c>
      <c r="E25">
        <v>178.16810599999999</v>
      </c>
      <c r="F25">
        <v>177.97569300000001</v>
      </c>
      <c r="G25">
        <v>177.74659700000001</v>
      </c>
      <c r="H25">
        <v>177.47950700000001</v>
      </c>
      <c r="I25">
        <v>177.17759699999999</v>
      </c>
      <c r="J25">
        <v>176.84410099999999</v>
      </c>
      <c r="K25">
        <v>176.48170500000001</v>
      </c>
      <c r="L25">
        <v>176.08959999999999</v>
      </c>
      <c r="M25">
        <v>175.66580200000001</v>
      </c>
      <c r="N25">
        <v>175.21170000000001</v>
      </c>
      <c r="O25">
        <v>174.72830200000001</v>
      </c>
      <c r="P25">
        <v>174.21620200000001</v>
      </c>
      <c r="Q25">
        <v>173.67520099999999</v>
      </c>
      <c r="R25">
        <v>173.10459900000001</v>
      </c>
      <c r="S25">
        <v>172.50520299999999</v>
      </c>
      <c r="T25">
        <v>171.87750199999999</v>
      </c>
      <c r="U25">
        <v>171.22110000000001</v>
      </c>
      <c r="V25">
        <v>170.532196</v>
      </c>
      <c r="W25">
        <v>169.81140099999999</v>
      </c>
      <c r="X25">
        <v>169.06530799999999</v>
      </c>
      <c r="Y25">
        <v>168.300995</v>
      </c>
      <c r="Z25">
        <v>167.52330000000001</v>
      </c>
      <c r="AA25">
        <v>166.72770700000001</v>
      </c>
      <c r="AB25">
        <v>165.91149899999999</v>
      </c>
      <c r="AC25">
        <v>165.08120700000001</v>
      </c>
      <c r="AD25">
        <v>164.24380500000001</v>
      </c>
      <c r="AE25">
        <v>163.40490700000001</v>
      </c>
      <c r="AF25">
        <v>162.5625</v>
      </c>
      <c r="AG25">
        <v>161.71319600000001</v>
      </c>
      <c r="AH25">
        <v>160.858994</v>
      </c>
      <c r="AI25">
        <v>160.002106</v>
      </c>
      <c r="AJ25">
        <v>159.14480599999999</v>
      </c>
      <c r="AK25" s="25">
        <v>-4.0000000000000001E-3</v>
      </c>
    </row>
    <row r="26" spans="1:37">
      <c r="A26" t="s">
        <v>127</v>
      </c>
      <c r="B26" t="s">
        <v>128</v>
      </c>
      <c r="C26" t="s">
        <v>129</v>
      </c>
      <c r="D26" t="s">
        <v>99</v>
      </c>
      <c r="E26">
        <v>732.97448699999995</v>
      </c>
      <c r="F26">
        <v>741.50860599999999</v>
      </c>
      <c r="G26">
        <v>749.86358600000005</v>
      </c>
      <c r="H26">
        <v>758.13366699999995</v>
      </c>
      <c r="I26">
        <v>766.31182899999999</v>
      </c>
      <c r="J26">
        <v>774.38922100000002</v>
      </c>
      <c r="K26">
        <v>782.36169400000006</v>
      </c>
      <c r="L26">
        <v>789.92394999999999</v>
      </c>
      <c r="M26">
        <v>797.39141800000004</v>
      </c>
      <c r="N26">
        <v>804.75280799999996</v>
      </c>
      <c r="O26">
        <v>811.996216</v>
      </c>
      <c r="P26">
        <v>819.10772699999995</v>
      </c>
      <c r="Q26">
        <v>825.83727999999996</v>
      </c>
      <c r="R26">
        <v>832.45422399999995</v>
      </c>
      <c r="S26">
        <v>838.95288100000005</v>
      </c>
      <c r="T26">
        <v>845.31176800000003</v>
      </c>
      <c r="U26">
        <v>851.52978499999995</v>
      </c>
      <c r="V26">
        <v>857.43316700000003</v>
      </c>
      <c r="W26">
        <v>863.20739700000001</v>
      </c>
      <c r="X26">
        <v>868.84320100000002</v>
      </c>
      <c r="Y26">
        <v>874.34875499999998</v>
      </c>
      <c r="Z26">
        <v>879.73638900000003</v>
      </c>
      <c r="AA26">
        <v>884.77459699999997</v>
      </c>
      <c r="AB26">
        <v>889.67962599999998</v>
      </c>
      <c r="AC26">
        <v>894.45849599999997</v>
      </c>
      <c r="AD26">
        <v>899.12365699999998</v>
      </c>
      <c r="AE26">
        <v>903.677368</v>
      </c>
      <c r="AF26">
        <v>907.769226</v>
      </c>
      <c r="AG26">
        <v>911.73828100000003</v>
      </c>
      <c r="AH26">
        <v>915.59722899999997</v>
      </c>
      <c r="AI26">
        <v>919.35131799999999</v>
      </c>
      <c r="AJ26">
        <v>922.99926800000003</v>
      </c>
      <c r="AK26" s="25">
        <v>7.0000000000000001E-3</v>
      </c>
    </row>
    <row r="27" spans="1:37">
      <c r="A27" t="s">
        <v>130</v>
      </c>
      <c r="B27" t="s">
        <v>131</v>
      </c>
      <c r="C27" t="s">
        <v>132</v>
      </c>
      <c r="D27" t="s">
        <v>99</v>
      </c>
      <c r="E27">
        <v>1865.5031739999999</v>
      </c>
      <c r="F27">
        <v>1885.6514890000001</v>
      </c>
      <c r="G27">
        <v>1905.4688719999999</v>
      </c>
      <c r="H27">
        <v>1925.033813</v>
      </c>
      <c r="I27">
        <v>1944.293823</v>
      </c>
      <c r="J27">
        <v>1963.1956789999999</v>
      </c>
      <c r="K27">
        <v>1981.7017820000001</v>
      </c>
      <c r="L27">
        <v>1999.6389160000001</v>
      </c>
      <c r="M27">
        <v>2017.239014</v>
      </c>
      <c r="N27">
        <v>2034.4454350000001</v>
      </c>
      <c r="O27">
        <v>2051.1992190000001</v>
      </c>
      <c r="P27">
        <v>2067.4499510000001</v>
      </c>
      <c r="Q27">
        <v>2083.0517580000001</v>
      </c>
      <c r="R27">
        <v>2098.210693</v>
      </c>
      <c r="S27">
        <v>2112.892578</v>
      </c>
      <c r="T27">
        <v>2127.0539549999999</v>
      </c>
      <c r="U27">
        <v>2140.6655270000001</v>
      </c>
      <c r="V27">
        <v>2153.5974120000001</v>
      </c>
      <c r="W27">
        <v>2165.9953609999998</v>
      </c>
      <c r="X27">
        <v>2177.8808589999999</v>
      </c>
      <c r="Y27">
        <v>2189.2871089999999</v>
      </c>
      <c r="Z27">
        <v>2200.2438959999999</v>
      </c>
      <c r="AA27">
        <v>2210.5795899999998</v>
      </c>
      <c r="AB27">
        <v>2220.4255370000001</v>
      </c>
      <c r="AC27">
        <v>2229.8122560000002</v>
      </c>
      <c r="AD27">
        <v>2238.77124</v>
      </c>
      <c r="AE27">
        <v>2247.3239749999998</v>
      </c>
      <c r="AF27">
        <v>2255.226807</v>
      </c>
      <c r="AG27">
        <v>2262.6987300000001</v>
      </c>
      <c r="AH27">
        <v>2269.7514649999998</v>
      </c>
      <c r="AI27">
        <v>2276.3969729999999</v>
      </c>
      <c r="AJ27">
        <v>2282.6401369999999</v>
      </c>
      <c r="AK27" s="25">
        <v>7.0000000000000001E-3</v>
      </c>
    </row>
    <row r="28" spans="1:37">
      <c r="A28" t="s">
        <v>133</v>
      </c>
      <c r="B28" t="s">
        <v>134</v>
      </c>
      <c r="C28" t="s">
        <v>135</v>
      </c>
      <c r="D28" t="s">
        <v>99</v>
      </c>
      <c r="E28">
        <v>33.461436999999997</v>
      </c>
      <c r="F28">
        <v>33.876185999999997</v>
      </c>
      <c r="G28">
        <v>34.303497</v>
      </c>
      <c r="H28">
        <v>34.741508000000003</v>
      </c>
      <c r="I28">
        <v>35.176994000000001</v>
      </c>
      <c r="J28">
        <v>35.608803000000002</v>
      </c>
      <c r="K28">
        <v>36.036422999999999</v>
      </c>
      <c r="L28">
        <v>36.458022999999997</v>
      </c>
      <c r="M28">
        <v>36.876781000000001</v>
      </c>
      <c r="N28">
        <v>37.299438000000002</v>
      </c>
      <c r="O28">
        <v>37.717548000000001</v>
      </c>
      <c r="P28">
        <v>38.130436000000003</v>
      </c>
      <c r="Q28">
        <v>38.536839000000001</v>
      </c>
      <c r="R28">
        <v>38.939712999999998</v>
      </c>
      <c r="S28">
        <v>39.345931999999998</v>
      </c>
      <c r="T28">
        <v>39.747700000000002</v>
      </c>
      <c r="U28">
        <v>40.144806000000003</v>
      </c>
      <c r="V28">
        <v>40.537041000000002</v>
      </c>
      <c r="W28">
        <v>40.925570999999998</v>
      </c>
      <c r="X28">
        <v>41.310752999999998</v>
      </c>
      <c r="Y28">
        <v>41.693027000000001</v>
      </c>
      <c r="Z28">
        <v>42.072746000000002</v>
      </c>
      <c r="AA28">
        <v>42.448729999999998</v>
      </c>
      <c r="AB28">
        <v>42.823891000000003</v>
      </c>
      <c r="AC28">
        <v>43.205261</v>
      </c>
      <c r="AD28">
        <v>43.584999000000003</v>
      </c>
      <c r="AE28">
        <v>43.962817999999999</v>
      </c>
      <c r="AF28">
        <v>44.336970999999998</v>
      </c>
      <c r="AG28">
        <v>44.709049</v>
      </c>
      <c r="AH28">
        <v>45.078814999999999</v>
      </c>
      <c r="AI28">
        <v>45.446486999999998</v>
      </c>
      <c r="AJ28">
        <v>45.811763999999997</v>
      </c>
      <c r="AK28" s="25">
        <v>0.01</v>
      </c>
    </row>
    <row r="29" spans="1:37">
      <c r="A29" t="s">
        <v>136</v>
      </c>
      <c r="C29" t="s">
        <v>137</v>
      </c>
    </row>
    <row r="30" spans="1:37">
      <c r="A30" t="s">
        <v>138</v>
      </c>
      <c r="C30" t="s">
        <v>139</v>
      </c>
    </row>
    <row r="31" spans="1:37">
      <c r="A31" t="s">
        <v>73</v>
      </c>
      <c r="C31" t="s">
        <v>140</v>
      </c>
    </row>
    <row r="32" spans="1:37">
      <c r="A32" t="s">
        <v>96</v>
      </c>
      <c r="B32" t="s">
        <v>141</v>
      </c>
      <c r="C32" t="s">
        <v>142</v>
      </c>
      <c r="D32" t="s">
        <v>143</v>
      </c>
      <c r="E32">
        <v>721.91784700000005</v>
      </c>
      <c r="F32">
        <v>734.06219499999997</v>
      </c>
      <c r="G32">
        <v>747.42523200000005</v>
      </c>
      <c r="H32">
        <v>757.89398200000005</v>
      </c>
      <c r="I32">
        <v>766.14849900000002</v>
      </c>
      <c r="J32">
        <v>775.42034899999999</v>
      </c>
      <c r="K32">
        <v>785.53460700000005</v>
      </c>
      <c r="L32">
        <v>795.18792699999995</v>
      </c>
      <c r="M32">
        <v>805.01843299999996</v>
      </c>
      <c r="N32">
        <v>815.72650099999998</v>
      </c>
      <c r="O32">
        <v>827.55218500000001</v>
      </c>
      <c r="P32">
        <v>839.68627900000001</v>
      </c>
      <c r="Q32">
        <v>851.99041699999998</v>
      </c>
      <c r="R32">
        <v>864.56347700000003</v>
      </c>
      <c r="S32">
        <v>876.85357699999997</v>
      </c>
      <c r="T32">
        <v>887.97845500000005</v>
      </c>
      <c r="U32">
        <v>898.65393100000006</v>
      </c>
      <c r="V32">
        <v>910.13421600000004</v>
      </c>
      <c r="W32">
        <v>921.73034700000005</v>
      </c>
      <c r="X32">
        <v>933.70996100000002</v>
      </c>
      <c r="Y32">
        <v>946.13281199999994</v>
      </c>
      <c r="Z32">
        <v>958.79187000000002</v>
      </c>
      <c r="AA32">
        <v>970.88244599999996</v>
      </c>
      <c r="AB32">
        <v>982.95562700000005</v>
      </c>
      <c r="AC32">
        <v>995.20153800000003</v>
      </c>
      <c r="AD32">
        <v>1008.019592</v>
      </c>
      <c r="AE32">
        <v>1022.330383</v>
      </c>
      <c r="AF32">
        <v>1037.8583980000001</v>
      </c>
      <c r="AG32">
        <v>1054.029663</v>
      </c>
      <c r="AH32">
        <v>1071.330078</v>
      </c>
      <c r="AI32">
        <v>1089.0820309999999</v>
      </c>
      <c r="AJ32">
        <v>1107.07251</v>
      </c>
      <c r="AK32" s="25">
        <v>1.4E-2</v>
      </c>
    </row>
    <row r="33" spans="1:37">
      <c r="A33" t="s">
        <v>100</v>
      </c>
      <c r="B33" t="s">
        <v>144</v>
      </c>
      <c r="C33" t="s">
        <v>145</v>
      </c>
      <c r="D33" t="s">
        <v>143</v>
      </c>
      <c r="E33">
        <v>28.623788999999999</v>
      </c>
      <c r="F33">
        <v>29.378005999999999</v>
      </c>
      <c r="G33">
        <v>30.106943000000001</v>
      </c>
      <c r="H33">
        <v>30.830207999999999</v>
      </c>
      <c r="I33">
        <v>31.566890999999998</v>
      </c>
      <c r="J33">
        <v>32.333153000000003</v>
      </c>
      <c r="K33">
        <v>33.071167000000003</v>
      </c>
      <c r="L33">
        <v>33.786259000000001</v>
      </c>
      <c r="M33">
        <v>34.545833999999999</v>
      </c>
      <c r="N33">
        <v>35.320377000000001</v>
      </c>
      <c r="O33">
        <v>36.098109999999998</v>
      </c>
      <c r="P33">
        <v>36.888019999999997</v>
      </c>
      <c r="Q33">
        <v>37.666420000000002</v>
      </c>
      <c r="R33">
        <v>38.467606000000004</v>
      </c>
      <c r="S33">
        <v>39.311377999999998</v>
      </c>
      <c r="T33">
        <v>40.179099999999998</v>
      </c>
      <c r="U33">
        <v>41.045451999999997</v>
      </c>
      <c r="V33">
        <v>41.898429999999998</v>
      </c>
      <c r="W33">
        <v>42.764907999999998</v>
      </c>
      <c r="X33">
        <v>43.651919999999997</v>
      </c>
      <c r="Y33">
        <v>44.512721999999997</v>
      </c>
      <c r="Z33">
        <v>45.374530999999998</v>
      </c>
      <c r="AA33">
        <v>46.236114999999998</v>
      </c>
      <c r="AB33">
        <v>47.097717000000003</v>
      </c>
      <c r="AC33">
        <v>47.955421000000001</v>
      </c>
      <c r="AD33">
        <v>48.800117</v>
      </c>
      <c r="AE33">
        <v>49.649563000000001</v>
      </c>
      <c r="AF33">
        <v>50.498558000000003</v>
      </c>
      <c r="AG33">
        <v>51.333809000000002</v>
      </c>
      <c r="AH33">
        <v>52.166027</v>
      </c>
      <c r="AI33">
        <v>53.005412999999997</v>
      </c>
      <c r="AJ33">
        <v>53.833857999999999</v>
      </c>
      <c r="AK33" s="25">
        <v>2.1000000000000001E-2</v>
      </c>
    </row>
    <row r="34" spans="1:37">
      <c r="A34" t="s">
        <v>103</v>
      </c>
      <c r="B34" t="s">
        <v>146</v>
      </c>
      <c r="C34" t="s">
        <v>147</v>
      </c>
      <c r="D34" t="s">
        <v>143</v>
      </c>
      <c r="E34">
        <v>33.209201999999998</v>
      </c>
      <c r="F34">
        <v>34.048943000000001</v>
      </c>
      <c r="G34">
        <v>34.913704000000003</v>
      </c>
      <c r="H34">
        <v>35.818874000000001</v>
      </c>
      <c r="I34">
        <v>36.730998999999997</v>
      </c>
      <c r="J34">
        <v>37.665573000000002</v>
      </c>
      <c r="K34">
        <v>38.562325000000001</v>
      </c>
      <c r="L34">
        <v>39.444180000000003</v>
      </c>
      <c r="M34">
        <v>40.355502999999999</v>
      </c>
      <c r="N34">
        <v>41.306175000000003</v>
      </c>
      <c r="O34">
        <v>42.295521000000001</v>
      </c>
      <c r="P34">
        <v>43.308075000000002</v>
      </c>
      <c r="Q34">
        <v>44.349842000000002</v>
      </c>
      <c r="R34">
        <v>45.406948</v>
      </c>
      <c r="S34">
        <v>46.529530000000001</v>
      </c>
      <c r="T34">
        <v>47.703445000000002</v>
      </c>
      <c r="U34">
        <v>48.884433999999999</v>
      </c>
      <c r="V34">
        <v>50.074992999999999</v>
      </c>
      <c r="W34">
        <v>51.285178999999999</v>
      </c>
      <c r="X34">
        <v>52.536529999999999</v>
      </c>
      <c r="Y34">
        <v>53.763618000000001</v>
      </c>
      <c r="Z34">
        <v>55.006045999999998</v>
      </c>
      <c r="AA34">
        <v>56.275047000000001</v>
      </c>
      <c r="AB34">
        <v>57.551315000000002</v>
      </c>
      <c r="AC34">
        <v>58.843609000000001</v>
      </c>
      <c r="AD34">
        <v>60.127803999999998</v>
      </c>
      <c r="AE34">
        <v>61.431099000000003</v>
      </c>
      <c r="AF34">
        <v>62.744984000000002</v>
      </c>
      <c r="AG34">
        <v>64.033524</v>
      </c>
      <c r="AH34">
        <v>65.344893999999996</v>
      </c>
      <c r="AI34">
        <v>66.707130000000006</v>
      </c>
      <c r="AJ34">
        <v>68.086067</v>
      </c>
      <c r="AK34" s="25">
        <v>2.3E-2</v>
      </c>
    </row>
    <row r="35" spans="1:37">
      <c r="A35" t="s">
        <v>106</v>
      </c>
      <c r="B35" t="s">
        <v>148</v>
      </c>
      <c r="C35" t="s">
        <v>149</v>
      </c>
      <c r="D35" t="s">
        <v>143</v>
      </c>
      <c r="E35">
        <v>110.37220000000001</v>
      </c>
      <c r="F35">
        <v>114.96706399999999</v>
      </c>
      <c r="G35">
        <v>119.52607</v>
      </c>
      <c r="H35">
        <v>124.192825</v>
      </c>
      <c r="I35">
        <v>129.02941899999999</v>
      </c>
      <c r="J35">
        <v>134.026535</v>
      </c>
      <c r="K35">
        <v>139.05650299999999</v>
      </c>
      <c r="L35">
        <v>144.11045799999999</v>
      </c>
      <c r="M35">
        <v>149.17520099999999</v>
      </c>
      <c r="N35">
        <v>154.419083</v>
      </c>
      <c r="O35">
        <v>159.886627</v>
      </c>
      <c r="P35">
        <v>165.540817</v>
      </c>
      <c r="Q35">
        <v>171.35957300000001</v>
      </c>
      <c r="R35">
        <v>177.30233799999999</v>
      </c>
      <c r="S35">
        <v>183.560059</v>
      </c>
      <c r="T35">
        <v>190.11108400000001</v>
      </c>
      <c r="U35">
        <v>196.86978099999999</v>
      </c>
      <c r="V35">
        <v>203.88325499999999</v>
      </c>
      <c r="W35">
        <v>211.11752300000001</v>
      </c>
      <c r="X35">
        <v>218.67070000000001</v>
      </c>
      <c r="Y35">
        <v>226.475067</v>
      </c>
      <c r="Z35">
        <v>234.56231700000001</v>
      </c>
      <c r="AA35">
        <v>242.976776</v>
      </c>
      <c r="AB35">
        <v>251.56822199999999</v>
      </c>
      <c r="AC35">
        <v>260.42532299999999</v>
      </c>
      <c r="AD35">
        <v>269.57080100000002</v>
      </c>
      <c r="AE35">
        <v>279.04714999999999</v>
      </c>
      <c r="AF35">
        <v>288.87005599999998</v>
      </c>
      <c r="AG35">
        <v>298.84204099999999</v>
      </c>
      <c r="AH35">
        <v>309.20880099999999</v>
      </c>
      <c r="AI35">
        <v>320.05453499999999</v>
      </c>
      <c r="AJ35">
        <v>331.23413099999999</v>
      </c>
      <c r="AK35" s="25">
        <v>3.5999999999999997E-2</v>
      </c>
    </row>
    <row r="36" spans="1:37">
      <c r="A36" t="s">
        <v>109</v>
      </c>
      <c r="B36" t="s">
        <v>150</v>
      </c>
      <c r="C36" t="s">
        <v>151</v>
      </c>
      <c r="D36" t="s">
        <v>143</v>
      </c>
      <c r="E36">
        <v>591.59338400000001</v>
      </c>
      <c r="F36">
        <v>603.73327600000005</v>
      </c>
      <c r="G36">
        <v>615.44171100000005</v>
      </c>
      <c r="H36">
        <v>627.32391399999995</v>
      </c>
      <c r="I36">
        <v>639.45165999999995</v>
      </c>
      <c r="J36">
        <v>652.16449</v>
      </c>
      <c r="K36">
        <v>665.01355000000001</v>
      </c>
      <c r="L36">
        <v>677.73413100000005</v>
      </c>
      <c r="M36">
        <v>690.96069299999999</v>
      </c>
      <c r="N36">
        <v>704.52154499999995</v>
      </c>
      <c r="O36">
        <v>718.19085700000005</v>
      </c>
      <c r="P36">
        <v>731.98284899999999</v>
      </c>
      <c r="Q36">
        <v>746.08496100000002</v>
      </c>
      <c r="R36">
        <v>760.40948500000002</v>
      </c>
      <c r="S36">
        <v>775.20019500000001</v>
      </c>
      <c r="T36">
        <v>790.35797100000002</v>
      </c>
      <c r="U36">
        <v>805.70745799999997</v>
      </c>
      <c r="V36">
        <v>821.41314699999998</v>
      </c>
      <c r="W36">
        <v>837.40283199999999</v>
      </c>
      <c r="X36">
        <v>853.79797399999995</v>
      </c>
      <c r="Y36">
        <v>870.25061000000005</v>
      </c>
      <c r="Z36">
        <v>887.12731900000006</v>
      </c>
      <c r="AA36">
        <v>904.57653800000003</v>
      </c>
      <c r="AB36">
        <v>922.29486099999997</v>
      </c>
      <c r="AC36">
        <v>940.15087900000003</v>
      </c>
      <c r="AD36">
        <v>958.12487799999997</v>
      </c>
      <c r="AE36">
        <v>976.49731399999996</v>
      </c>
      <c r="AF36">
        <v>995.418091</v>
      </c>
      <c r="AG36">
        <v>1014.88031</v>
      </c>
      <c r="AH36">
        <v>1035.434448</v>
      </c>
      <c r="AI36">
        <v>1057.50415</v>
      </c>
      <c r="AJ36">
        <v>1080.732788</v>
      </c>
      <c r="AK36" s="25">
        <v>0.02</v>
      </c>
    </row>
    <row r="37" spans="1:37">
      <c r="A37" t="s">
        <v>112</v>
      </c>
      <c r="B37" t="s">
        <v>152</v>
      </c>
      <c r="C37" t="s">
        <v>153</v>
      </c>
      <c r="D37" t="s">
        <v>143</v>
      </c>
      <c r="E37">
        <v>45.564075000000003</v>
      </c>
      <c r="F37">
        <v>47.896571999999999</v>
      </c>
      <c r="G37">
        <v>50.370753999999998</v>
      </c>
      <c r="H37">
        <v>53.00132</v>
      </c>
      <c r="I37">
        <v>55.796672999999998</v>
      </c>
      <c r="J37">
        <v>58.735858999999998</v>
      </c>
      <c r="K37">
        <v>61.796214999999997</v>
      </c>
      <c r="L37">
        <v>64.972838999999993</v>
      </c>
      <c r="M37">
        <v>68.280045000000001</v>
      </c>
      <c r="N37">
        <v>71.736716999999999</v>
      </c>
      <c r="O37">
        <v>75.371116999999998</v>
      </c>
      <c r="P37">
        <v>79.161773999999994</v>
      </c>
      <c r="Q37">
        <v>83.165497000000002</v>
      </c>
      <c r="R37">
        <v>87.320740000000001</v>
      </c>
      <c r="S37">
        <v>91.714729000000005</v>
      </c>
      <c r="T37">
        <v>96.373016000000007</v>
      </c>
      <c r="U37">
        <v>101.28312699999999</v>
      </c>
      <c r="V37">
        <v>106.452698</v>
      </c>
      <c r="W37">
        <v>111.876152</v>
      </c>
      <c r="X37">
        <v>117.564774</v>
      </c>
      <c r="Y37">
        <v>123.548973</v>
      </c>
      <c r="Z37">
        <v>129.838638</v>
      </c>
      <c r="AA37">
        <v>136.42607100000001</v>
      </c>
      <c r="AB37">
        <v>143.30441300000001</v>
      </c>
      <c r="AC37">
        <v>150.524933</v>
      </c>
      <c r="AD37">
        <v>158.113632</v>
      </c>
      <c r="AE37">
        <v>166.09411600000001</v>
      </c>
      <c r="AF37">
        <v>174.47126800000001</v>
      </c>
      <c r="AG37">
        <v>183.17164600000001</v>
      </c>
      <c r="AH37">
        <v>192.335083</v>
      </c>
      <c r="AI37">
        <v>202.00462300000001</v>
      </c>
      <c r="AJ37">
        <v>212.18244899999999</v>
      </c>
      <c r="AK37" s="25">
        <v>5.0999999999999997E-2</v>
      </c>
    </row>
    <row r="38" spans="1:37">
      <c r="A38" t="s">
        <v>115</v>
      </c>
      <c r="B38" t="s">
        <v>154</v>
      </c>
      <c r="C38" t="s">
        <v>155</v>
      </c>
      <c r="D38" t="s">
        <v>143</v>
      </c>
      <c r="E38">
        <v>80.165374999999997</v>
      </c>
      <c r="F38">
        <v>83.176697000000004</v>
      </c>
      <c r="G38">
        <v>85.994667000000007</v>
      </c>
      <c r="H38">
        <v>88.733620000000002</v>
      </c>
      <c r="I38">
        <v>91.53904</v>
      </c>
      <c r="J38">
        <v>94.406165999999999</v>
      </c>
      <c r="K38">
        <v>97.238724000000005</v>
      </c>
      <c r="L38">
        <v>100.050026</v>
      </c>
      <c r="M38">
        <v>103.070908</v>
      </c>
      <c r="N38">
        <v>105.86525</v>
      </c>
      <c r="O38">
        <v>108.77446</v>
      </c>
      <c r="P38">
        <v>111.76956199999999</v>
      </c>
      <c r="Q38">
        <v>114.912262</v>
      </c>
      <c r="R38">
        <v>118.08369399999999</v>
      </c>
      <c r="S38">
        <v>121.286079</v>
      </c>
      <c r="T38">
        <v>124.63106500000001</v>
      </c>
      <c r="U38">
        <v>128.06806900000001</v>
      </c>
      <c r="V38">
        <v>131.57449299999999</v>
      </c>
      <c r="W38">
        <v>135.112427</v>
      </c>
      <c r="X38">
        <v>138.56568899999999</v>
      </c>
      <c r="Y38">
        <v>142.100403</v>
      </c>
      <c r="Z38">
        <v>145.738541</v>
      </c>
      <c r="AA38">
        <v>149.51010099999999</v>
      </c>
      <c r="AB38">
        <v>153.383118</v>
      </c>
      <c r="AC38">
        <v>157.13705400000001</v>
      </c>
      <c r="AD38">
        <v>160.988632</v>
      </c>
      <c r="AE38">
        <v>164.98996</v>
      </c>
      <c r="AF38">
        <v>169.142166</v>
      </c>
      <c r="AG38">
        <v>173.37432899999999</v>
      </c>
      <c r="AH38">
        <v>177.43107599999999</v>
      </c>
      <c r="AI38">
        <v>181.64480599999999</v>
      </c>
      <c r="AJ38">
        <v>186.02446</v>
      </c>
      <c r="AK38" s="25">
        <v>2.8000000000000001E-2</v>
      </c>
    </row>
    <row r="39" spans="1:37">
      <c r="A39" t="s">
        <v>118</v>
      </c>
      <c r="B39" t="s">
        <v>156</v>
      </c>
      <c r="C39" t="s">
        <v>157</v>
      </c>
      <c r="D39" t="s">
        <v>143</v>
      </c>
      <c r="E39">
        <v>91.721305999999998</v>
      </c>
      <c r="F39">
        <v>93.622826000000003</v>
      </c>
      <c r="G39">
        <v>95.293487999999996</v>
      </c>
      <c r="H39">
        <v>96.842467999999997</v>
      </c>
      <c r="I39">
        <v>98.365166000000002</v>
      </c>
      <c r="J39">
        <v>99.864845000000003</v>
      </c>
      <c r="K39">
        <v>101.34504699999999</v>
      </c>
      <c r="L39">
        <v>102.854294</v>
      </c>
      <c r="M39">
        <v>104.486237</v>
      </c>
      <c r="N39">
        <v>106.227493</v>
      </c>
      <c r="O39">
        <v>108.054596</v>
      </c>
      <c r="P39">
        <v>110.043503</v>
      </c>
      <c r="Q39">
        <v>112.232086</v>
      </c>
      <c r="R39">
        <v>114.613533</v>
      </c>
      <c r="S39">
        <v>117.084534</v>
      </c>
      <c r="T39">
        <v>119.578896</v>
      </c>
      <c r="U39">
        <v>122.007172</v>
      </c>
      <c r="V39">
        <v>124.375694</v>
      </c>
      <c r="W39">
        <v>126.77357499999999</v>
      </c>
      <c r="X39">
        <v>129.139771</v>
      </c>
      <c r="Y39">
        <v>131.53161600000001</v>
      </c>
      <c r="Z39">
        <v>133.955658</v>
      </c>
      <c r="AA39">
        <v>136.44662500000001</v>
      </c>
      <c r="AB39">
        <v>138.96005199999999</v>
      </c>
      <c r="AC39">
        <v>141.485962</v>
      </c>
      <c r="AD39">
        <v>144.05819700000001</v>
      </c>
      <c r="AE39">
        <v>146.65927099999999</v>
      </c>
      <c r="AF39">
        <v>149.28564499999999</v>
      </c>
      <c r="AG39">
        <v>151.90327500000001</v>
      </c>
      <c r="AH39">
        <v>154.582367</v>
      </c>
      <c r="AI39">
        <v>157.37406899999999</v>
      </c>
      <c r="AJ39">
        <v>160.33737199999999</v>
      </c>
      <c r="AK39" s="25">
        <v>1.7999999999999999E-2</v>
      </c>
    </row>
    <row r="40" spans="1:37">
      <c r="A40" t="s">
        <v>121</v>
      </c>
      <c r="B40" t="s">
        <v>158</v>
      </c>
      <c r="C40" t="s">
        <v>159</v>
      </c>
      <c r="D40" t="s">
        <v>143</v>
      </c>
      <c r="E40">
        <v>483.26211499999999</v>
      </c>
      <c r="F40">
        <v>511.33624300000002</v>
      </c>
      <c r="G40">
        <v>540.06018100000006</v>
      </c>
      <c r="H40">
        <v>570.79376200000002</v>
      </c>
      <c r="I40">
        <v>601.34643600000004</v>
      </c>
      <c r="J40">
        <v>633.583618</v>
      </c>
      <c r="K40">
        <v>666.31372099999999</v>
      </c>
      <c r="L40">
        <v>698.99383499999999</v>
      </c>
      <c r="M40">
        <v>733.63116500000001</v>
      </c>
      <c r="N40">
        <v>770.79681400000004</v>
      </c>
      <c r="O40">
        <v>809.38043200000004</v>
      </c>
      <c r="P40">
        <v>848.65826400000003</v>
      </c>
      <c r="Q40">
        <v>889.15460199999995</v>
      </c>
      <c r="R40">
        <v>930.62866199999996</v>
      </c>
      <c r="S40">
        <v>974.67022699999995</v>
      </c>
      <c r="T40">
        <v>1020.183533</v>
      </c>
      <c r="U40">
        <v>1066.7524410000001</v>
      </c>
      <c r="V40">
        <v>1114.744385</v>
      </c>
      <c r="W40">
        <v>1164.0397949999999</v>
      </c>
      <c r="X40">
        <v>1215.0479740000001</v>
      </c>
      <c r="Y40">
        <v>1267.7921140000001</v>
      </c>
      <c r="Z40">
        <v>1321.450928</v>
      </c>
      <c r="AA40">
        <v>1378.591553</v>
      </c>
      <c r="AB40">
        <v>1437.9342039999999</v>
      </c>
      <c r="AC40">
        <v>1498.887939</v>
      </c>
      <c r="AD40">
        <v>1560.955811</v>
      </c>
      <c r="AE40">
        <v>1623.6267089999999</v>
      </c>
      <c r="AF40">
        <v>1687.836548</v>
      </c>
      <c r="AG40">
        <v>1752.204346</v>
      </c>
      <c r="AH40">
        <v>1818.7993160000001</v>
      </c>
      <c r="AI40">
        <v>1886.1206050000001</v>
      </c>
      <c r="AJ40">
        <v>1953.014404</v>
      </c>
      <c r="AK40" s="25">
        <v>4.5999999999999999E-2</v>
      </c>
    </row>
    <row r="41" spans="1:37">
      <c r="A41" t="s">
        <v>124</v>
      </c>
      <c r="B41" t="s">
        <v>160</v>
      </c>
      <c r="C41" t="s">
        <v>161</v>
      </c>
      <c r="D41" t="s">
        <v>143</v>
      </c>
      <c r="E41">
        <v>78.859313999999998</v>
      </c>
      <c r="F41">
        <v>79.547272000000007</v>
      </c>
      <c r="G41">
        <v>80.640761999999995</v>
      </c>
      <c r="H41">
        <v>81.643187999999995</v>
      </c>
      <c r="I41">
        <v>82.645904999999999</v>
      </c>
      <c r="J41">
        <v>83.706078000000005</v>
      </c>
      <c r="K41">
        <v>84.725791999999998</v>
      </c>
      <c r="L41">
        <v>85.686440000000005</v>
      </c>
      <c r="M41">
        <v>86.672531000000006</v>
      </c>
      <c r="N41">
        <v>87.712676999999999</v>
      </c>
      <c r="O41">
        <v>88.709029999999998</v>
      </c>
      <c r="P41">
        <v>89.581337000000005</v>
      </c>
      <c r="Q41">
        <v>90.345130999999995</v>
      </c>
      <c r="R41">
        <v>91.068450999999996</v>
      </c>
      <c r="S41">
        <v>91.85257</v>
      </c>
      <c r="T41">
        <v>92.722694000000004</v>
      </c>
      <c r="U41">
        <v>93.615668999999997</v>
      </c>
      <c r="V41">
        <v>94.442970000000003</v>
      </c>
      <c r="W41">
        <v>95.183532999999997</v>
      </c>
      <c r="X41">
        <v>95.890395999999996</v>
      </c>
      <c r="Y41">
        <v>96.562241</v>
      </c>
      <c r="Z41">
        <v>97.265144000000006</v>
      </c>
      <c r="AA41">
        <v>98.064048999999997</v>
      </c>
      <c r="AB41">
        <v>98.952056999999996</v>
      </c>
      <c r="AC41">
        <v>99.895660000000007</v>
      </c>
      <c r="AD41">
        <v>100.841446</v>
      </c>
      <c r="AE41">
        <v>101.775948</v>
      </c>
      <c r="AF41">
        <v>102.72427399999999</v>
      </c>
      <c r="AG41">
        <v>103.679878</v>
      </c>
      <c r="AH41">
        <v>104.675102</v>
      </c>
      <c r="AI41">
        <v>105.752556</v>
      </c>
      <c r="AJ41">
        <v>106.915955</v>
      </c>
      <c r="AK41" s="25">
        <v>0.01</v>
      </c>
    </row>
    <row r="42" spans="1:37">
      <c r="A42" t="s">
        <v>127</v>
      </c>
      <c r="B42" t="s">
        <v>162</v>
      </c>
      <c r="C42" t="s">
        <v>163</v>
      </c>
      <c r="D42" t="s">
        <v>143</v>
      </c>
      <c r="E42">
        <v>164.58187899999999</v>
      </c>
      <c r="F42">
        <v>175.32080099999999</v>
      </c>
      <c r="G42">
        <v>186.70036300000001</v>
      </c>
      <c r="H42">
        <v>198.976471</v>
      </c>
      <c r="I42">
        <v>212.157196</v>
      </c>
      <c r="J42">
        <v>226.189346</v>
      </c>
      <c r="K42">
        <v>240.92263800000001</v>
      </c>
      <c r="L42">
        <v>256.29449499999998</v>
      </c>
      <c r="M42">
        <v>272.68637100000001</v>
      </c>
      <c r="N42">
        <v>290.171967</v>
      </c>
      <c r="O42">
        <v>308.50811800000002</v>
      </c>
      <c r="P42">
        <v>327.74859600000002</v>
      </c>
      <c r="Q42">
        <v>347.92297400000001</v>
      </c>
      <c r="R42">
        <v>369.06210299999998</v>
      </c>
      <c r="S42">
        <v>391.51001000000002</v>
      </c>
      <c r="T42">
        <v>415.32223499999998</v>
      </c>
      <c r="U42">
        <v>440.34420799999998</v>
      </c>
      <c r="V42">
        <v>466.646973</v>
      </c>
      <c r="W42">
        <v>494.321686</v>
      </c>
      <c r="X42">
        <v>523.60876499999995</v>
      </c>
      <c r="Y42">
        <v>554.30670199999997</v>
      </c>
      <c r="Z42">
        <v>586.65655500000003</v>
      </c>
      <c r="AA42">
        <v>620.85693400000002</v>
      </c>
      <c r="AB42">
        <v>656.67950399999995</v>
      </c>
      <c r="AC42">
        <v>694.33978300000001</v>
      </c>
      <c r="AD42">
        <v>733.82446300000004</v>
      </c>
      <c r="AE42">
        <v>775.43633999999997</v>
      </c>
      <c r="AF42">
        <v>818.95678699999996</v>
      </c>
      <c r="AG42">
        <v>864.05932600000006</v>
      </c>
      <c r="AH42">
        <v>911.64379899999994</v>
      </c>
      <c r="AI42">
        <v>962.30261199999995</v>
      </c>
      <c r="AJ42">
        <v>1015.463257</v>
      </c>
      <c r="AK42" s="25">
        <v>0.06</v>
      </c>
    </row>
    <row r="43" spans="1:37">
      <c r="A43" t="s">
        <v>130</v>
      </c>
      <c r="B43" t="s">
        <v>164</v>
      </c>
      <c r="C43" t="s">
        <v>165</v>
      </c>
      <c r="D43" t="s">
        <v>143</v>
      </c>
      <c r="E43">
        <v>77.246346000000003</v>
      </c>
      <c r="F43">
        <v>83.082413000000003</v>
      </c>
      <c r="G43">
        <v>89.219054999999997</v>
      </c>
      <c r="H43">
        <v>95.830330000000004</v>
      </c>
      <c r="I43">
        <v>103.107979</v>
      </c>
      <c r="J43">
        <v>111.09317799999999</v>
      </c>
      <c r="K43">
        <v>119.678406</v>
      </c>
      <c r="L43">
        <v>128.90664699999999</v>
      </c>
      <c r="M43">
        <v>138.89042699999999</v>
      </c>
      <c r="N43">
        <v>149.61389199999999</v>
      </c>
      <c r="O43">
        <v>161.03604100000001</v>
      </c>
      <c r="P43">
        <v>173.207886</v>
      </c>
      <c r="Q43">
        <v>186.19648699999999</v>
      </c>
      <c r="R43">
        <v>200.11947599999999</v>
      </c>
      <c r="S43">
        <v>215.10382100000001</v>
      </c>
      <c r="T43">
        <v>231.14370700000001</v>
      </c>
      <c r="U43">
        <v>248.241119</v>
      </c>
      <c r="V43">
        <v>266.53976399999999</v>
      </c>
      <c r="W43">
        <v>286.09079000000003</v>
      </c>
      <c r="X43">
        <v>306.95236199999999</v>
      </c>
      <c r="Y43">
        <v>329.071686</v>
      </c>
      <c r="Z43">
        <v>352.67913800000002</v>
      </c>
      <c r="AA43">
        <v>377.88024899999999</v>
      </c>
      <c r="AB43">
        <v>404.57607999999999</v>
      </c>
      <c r="AC43">
        <v>432.89596599999999</v>
      </c>
      <c r="AD43">
        <v>462.84079000000003</v>
      </c>
      <c r="AE43">
        <v>494.623199</v>
      </c>
      <c r="AF43">
        <v>528.20135500000004</v>
      </c>
      <c r="AG43">
        <v>563.538635</v>
      </c>
      <c r="AH43">
        <v>600.94812000000002</v>
      </c>
      <c r="AI43">
        <v>640.77380400000004</v>
      </c>
      <c r="AJ43">
        <v>682.85864300000003</v>
      </c>
      <c r="AK43" s="25">
        <v>7.2999999999999995E-2</v>
      </c>
    </row>
    <row r="44" spans="1:37">
      <c r="A44" t="s">
        <v>133</v>
      </c>
      <c r="B44" t="s">
        <v>166</v>
      </c>
      <c r="C44" t="s">
        <v>167</v>
      </c>
      <c r="D44" t="s">
        <v>143</v>
      </c>
      <c r="E44">
        <v>74.477958999999998</v>
      </c>
      <c r="F44">
        <v>77.387230000000002</v>
      </c>
      <c r="G44">
        <v>80.591789000000006</v>
      </c>
      <c r="H44">
        <v>83.960144</v>
      </c>
      <c r="I44">
        <v>87.261870999999999</v>
      </c>
      <c r="J44">
        <v>90.567688000000004</v>
      </c>
      <c r="K44">
        <v>93.851035999999993</v>
      </c>
      <c r="L44">
        <v>97.156531999999999</v>
      </c>
      <c r="M44">
        <v>100.55941799999999</v>
      </c>
      <c r="N44">
        <v>104.11776</v>
      </c>
      <c r="O44">
        <v>107.79491400000001</v>
      </c>
      <c r="P44">
        <v>111.578377</v>
      </c>
      <c r="Q44">
        <v>115.40773799999999</v>
      </c>
      <c r="R44">
        <v>119.315445</v>
      </c>
      <c r="S44">
        <v>123.47038999999999</v>
      </c>
      <c r="T44">
        <v>127.803352</v>
      </c>
      <c r="U44">
        <v>132.245621</v>
      </c>
      <c r="V44">
        <v>136.795807</v>
      </c>
      <c r="W44">
        <v>141.50903299999999</v>
      </c>
      <c r="X44">
        <v>146.372345</v>
      </c>
      <c r="Y44">
        <v>151.371262</v>
      </c>
      <c r="Z44">
        <v>156.53585799999999</v>
      </c>
      <c r="AA44">
        <v>161.909851</v>
      </c>
      <c r="AB44">
        <v>167.49200400000001</v>
      </c>
      <c r="AC44">
        <v>173.258453</v>
      </c>
      <c r="AD44">
        <v>179.19657900000001</v>
      </c>
      <c r="AE44">
        <v>185.31686400000001</v>
      </c>
      <c r="AF44">
        <v>191.64439400000001</v>
      </c>
      <c r="AG44">
        <v>198.079849</v>
      </c>
      <c r="AH44">
        <v>204.67468299999999</v>
      </c>
      <c r="AI44">
        <v>211.39698799999999</v>
      </c>
      <c r="AJ44">
        <v>218.20503199999999</v>
      </c>
      <c r="AK44" s="25">
        <v>3.5000000000000003E-2</v>
      </c>
    </row>
    <row r="45" spans="1:37">
      <c r="A45" t="s">
        <v>77</v>
      </c>
      <c r="C45" t="s">
        <v>168</v>
      </c>
    </row>
    <row r="46" spans="1:37">
      <c r="A46" t="s">
        <v>96</v>
      </c>
      <c r="B46" t="s">
        <v>169</v>
      </c>
      <c r="C46" t="s">
        <v>170</v>
      </c>
      <c r="D46" t="s">
        <v>143</v>
      </c>
      <c r="E46">
        <v>297.88812300000001</v>
      </c>
      <c r="F46">
        <v>306.09170499999999</v>
      </c>
      <c r="G46">
        <v>314.998627</v>
      </c>
      <c r="H46">
        <v>322.75979599999999</v>
      </c>
      <c r="I46">
        <v>329.65463299999999</v>
      </c>
      <c r="J46">
        <v>337.15154999999999</v>
      </c>
      <c r="K46">
        <v>345.18383799999998</v>
      </c>
      <c r="L46">
        <v>353.15145899999999</v>
      </c>
      <c r="M46">
        <v>361.35427900000002</v>
      </c>
      <c r="N46">
        <v>370.13232399999998</v>
      </c>
      <c r="O46">
        <v>379.61450200000002</v>
      </c>
      <c r="P46">
        <v>389.42440800000003</v>
      </c>
      <c r="Q46">
        <v>399.50158699999997</v>
      </c>
      <c r="R46">
        <v>409.899475</v>
      </c>
      <c r="S46">
        <v>420.34811400000001</v>
      </c>
      <c r="T46">
        <v>430.40139799999997</v>
      </c>
      <c r="U46">
        <v>440.41061400000001</v>
      </c>
      <c r="V46">
        <v>451.01641799999999</v>
      </c>
      <c r="W46">
        <v>461.87530500000003</v>
      </c>
      <c r="X46">
        <v>473.13122600000003</v>
      </c>
      <c r="Y46">
        <v>484.82379200000003</v>
      </c>
      <c r="Z46">
        <v>496.85177599999997</v>
      </c>
      <c r="AA46">
        <v>508.78909299999998</v>
      </c>
      <c r="AB46">
        <v>520.92913799999997</v>
      </c>
      <c r="AC46">
        <v>533.37811299999998</v>
      </c>
      <c r="AD46">
        <v>546.36181599999998</v>
      </c>
      <c r="AE46">
        <v>560.40362500000003</v>
      </c>
      <c r="AF46">
        <v>575.37377900000001</v>
      </c>
      <c r="AG46">
        <v>590.96923800000002</v>
      </c>
      <c r="AH46">
        <v>607.48107900000002</v>
      </c>
      <c r="AI46">
        <v>624.53930700000001</v>
      </c>
      <c r="AJ46">
        <v>642.03161599999999</v>
      </c>
      <c r="AK46" s="25">
        <v>2.5000000000000001E-2</v>
      </c>
    </row>
    <row r="47" spans="1:37">
      <c r="A47" t="s">
        <v>100</v>
      </c>
      <c r="B47" t="s">
        <v>171</v>
      </c>
      <c r="C47" t="s">
        <v>172</v>
      </c>
      <c r="D47" t="s">
        <v>143</v>
      </c>
      <c r="E47">
        <v>124.040871</v>
      </c>
      <c r="F47">
        <v>126.145645</v>
      </c>
      <c r="G47">
        <v>128.24548300000001</v>
      </c>
      <c r="H47">
        <v>130.388947</v>
      </c>
      <c r="I47">
        <v>132.62815900000001</v>
      </c>
      <c r="J47">
        <v>135.01004</v>
      </c>
      <c r="K47">
        <v>137.38426200000001</v>
      </c>
      <c r="L47">
        <v>139.76298499999999</v>
      </c>
      <c r="M47">
        <v>142.334351</v>
      </c>
      <c r="N47">
        <v>145.02328499999999</v>
      </c>
      <c r="O47">
        <v>147.800186</v>
      </c>
      <c r="P47">
        <v>150.69549599999999</v>
      </c>
      <c r="Q47">
        <v>153.642471</v>
      </c>
      <c r="R47">
        <v>156.74865700000001</v>
      </c>
      <c r="S47">
        <v>160.084137</v>
      </c>
      <c r="T47">
        <v>163.60067699999999</v>
      </c>
      <c r="U47">
        <v>167.22387699999999</v>
      </c>
      <c r="V47">
        <v>170.917587</v>
      </c>
      <c r="W47">
        <v>174.77513099999999</v>
      </c>
      <c r="X47">
        <v>178.82785000000001</v>
      </c>
      <c r="Y47">
        <v>182.918747</v>
      </c>
      <c r="Z47">
        <v>187.145126</v>
      </c>
      <c r="AA47">
        <v>191.506866</v>
      </c>
      <c r="AB47">
        <v>196.00929300000001</v>
      </c>
      <c r="AC47">
        <v>200.641693</v>
      </c>
      <c r="AD47">
        <v>205.372131</v>
      </c>
      <c r="AE47">
        <v>210.272537</v>
      </c>
      <c r="AF47">
        <v>215.32736199999999</v>
      </c>
      <c r="AG47">
        <v>220.48616000000001</v>
      </c>
      <c r="AH47">
        <v>225.795029</v>
      </c>
      <c r="AI47">
        <v>231.30140700000001</v>
      </c>
      <c r="AJ47">
        <v>236.92726099999999</v>
      </c>
      <c r="AK47" s="25">
        <v>2.1000000000000001E-2</v>
      </c>
    </row>
    <row r="48" spans="1:37">
      <c r="A48" t="s">
        <v>103</v>
      </c>
      <c r="B48" t="s">
        <v>173</v>
      </c>
      <c r="C48" t="s">
        <v>174</v>
      </c>
      <c r="D48" t="s">
        <v>143</v>
      </c>
      <c r="E48">
        <v>111.05735</v>
      </c>
      <c r="F48">
        <v>114.4636</v>
      </c>
      <c r="G48">
        <v>117.995392</v>
      </c>
      <c r="H48">
        <v>121.707474</v>
      </c>
      <c r="I48">
        <v>125.485168</v>
      </c>
      <c r="J48">
        <v>129.38398699999999</v>
      </c>
      <c r="K48">
        <v>133.192261</v>
      </c>
      <c r="L48">
        <v>136.990768</v>
      </c>
      <c r="M48">
        <v>140.93699599999999</v>
      </c>
      <c r="N48">
        <v>145.06848099999999</v>
      </c>
      <c r="O48">
        <v>149.38533000000001</v>
      </c>
      <c r="P48">
        <v>153.83398399999999</v>
      </c>
      <c r="Q48">
        <v>158.43879699999999</v>
      </c>
      <c r="R48">
        <v>163.15017700000001</v>
      </c>
      <c r="S48">
        <v>168.15391500000001</v>
      </c>
      <c r="T48">
        <v>173.40173300000001</v>
      </c>
      <c r="U48">
        <v>178.73242200000001</v>
      </c>
      <c r="V48">
        <v>184.15683000000001</v>
      </c>
      <c r="W48">
        <v>189.713089</v>
      </c>
      <c r="X48">
        <v>195.48381000000001</v>
      </c>
      <c r="Y48">
        <v>201.22401400000001</v>
      </c>
      <c r="Z48">
        <v>207.08360300000001</v>
      </c>
      <c r="AA48">
        <v>213.10725400000001</v>
      </c>
      <c r="AB48">
        <v>219.22226000000001</v>
      </c>
      <c r="AC48">
        <v>225.46333300000001</v>
      </c>
      <c r="AD48">
        <v>231.738159</v>
      </c>
      <c r="AE48">
        <v>238.15287799999999</v>
      </c>
      <c r="AF48">
        <v>244.676041</v>
      </c>
      <c r="AG48">
        <v>251.16677899999999</v>
      </c>
      <c r="AH48">
        <v>257.81457499999999</v>
      </c>
      <c r="AI48">
        <v>264.73269699999997</v>
      </c>
      <c r="AJ48">
        <v>271.78808600000002</v>
      </c>
      <c r="AK48" s="25">
        <v>2.9000000000000001E-2</v>
      </c>
    </row>
    <row r="49" spans="1:37">
      <c r="A49" t="s">
        <v>106</v>
      </c>
      <c r="B49" t="s">
        <v>175</v>
      </c>
      <c r="C49" t="s">
        <v>176</v>
      </c>
      <c r="D49" t="s">
        <v>143</v>
      </c>
      <c r="E49">
        <v>79.053229999999999</v>
      </c>
      <c r="F49">
        <v>82.201187000000004</v>
      </c>
      <c r="G49">
        <v>85.287627999999998</v>
      </c>
      <c r="H49">
        <v>88.418030000000002</v>
      </c>
      <c r="I49">
        <v>91.636771999999993</v>
      </c>
      <c r="J49">
        <v>94.935203999999999</v>
      </c>
      <c r="K49">
        <v>98.218970999999996</v>
      </c>
      <c r="L49">
        <v>101.48201</v>
      </c>
      <c r="M49">
        <v>104.71408099999999</v>
      </c>
      <c r="N49">
        <v>108.035355</v>
      </c>
      <c r="O49">
        <v>111.475571</v>
      </c>
      <c r="P49">
        <v>115.006241</v>
      </c>
      <c r="Q49">
        <v>118.610443</v>
      </c>
      <c r="R49">
        <v>122.25762899999999</v>
      </c>
      <c r="S49">
        <v>126.079376</v>
      </c>
      <c r="T49">
        <v>130.05746500000001</v>
      </c>
      <c r="U49">
        <v>134.13008099999999</v>
      </c>
      <c r="V49">
        <v>138.327698</v>
      </c>
      <c r="W49">
        <v>142.624359</v>
      </c>
      <c r="X49">
        <v>147.084442</v>
      </c>
      <c r="Y49">
        <v>151.65914900000001</v>
      </c>
      <c r="Z49">
        <v>156.367493</v>
      </c>
      <c r="AA49">
        <v>161.23649599999999</v>
      </c>
      <c r="AB49">
        <v>166.163239</v>
      </c>
      <c r="AC49">
        <v>171.20474200000001</v>
      </c>
      <c r="AD49">
        <v>176.37365700000001</v>
      </c>
      <c r="AE49">
        <v>181.69494599999999</v>
      </c>
      <c r="AF49">
        <v>187.17607100000001</v>
      </c>
      <c r="AG49">
        <v>192.68620300000001</v>
      </c>
      <c r="AH49">
        <v>198.382217</v>
      </c>
      <c r="AI49">
        <v>204.31424000000001</v>
      </c>
      <c r="AJ49">
        <v>210.38575700000001</v>
      </c>
      <c r="AK49" s="25">
        <v>3.2000000000000001E-2</v>
      </c>
    </row>
    <row r="50" spans="1:37">
      <c r="A50" t="s">
        <v>109</v>
      </c>
      <c r="B50" t="s">
        <v>177</v>
      </c>
      <c r="C50" t="s">
        <v>178</v>
      </c>
      <c r="D50" t="s">
        <v>143</v>
      </c>
      <c r="E50">
        <v>530.57830799999999</v>
      </c>
      <c r="F50">
        <v>545.69683799999996</v>
      </c>
      <c r="G50">
        <v>560.543274</v>
      </c>
      <c r="H50">
        <v>575.70336899999995</v>
      </c>
      <c r="I50">
        <v>591.24145499999997</v>
      </c>
      <c r="J50">
        <v>607.49292000000003</v>
      </c>
      <c r="K50">
        <v>624.01141399999995</v>
      </c>
      <c r="L50">
        <v>640.53692599999999</v>
      </c>
      <c r="M50">
        <v>657.706726</v>
      </c>
      <c r="N50">
        <v>675.35327099999995</v>
      </c>
      <c r="O50">
        <v>693.25195299999996</v>
      </c>
      <c r="P50">
        <v>711.41803000000004</v>
      </c>
      <c r="Q50">
        <v>730.04663100000005</v>
      </c>
      <c r="R50">
        <v>749.05108600000005</v>
      </c>
      <c r="S50">
        <v>768.68615699999998</v>
      </c>
      <c r="T50">
        <v>788.855774</v>
      </c>
      <c r="U50">
        <v>809.38336200000003</v>
      </c>
      <c r="V50">
        <v>830.44256600000006</v>
      </c>
      <c r="W50">
        <v>851.96301300000005</v>
      </c>
      <c r="X50">
        <v>874.07550000000003</v>
      </c>
      <c r="Y50">
        <v>896.41900599999997</v>
      </c>
      <c r="Z50">
        <v>919.38281199999994</v>
      </c>
      <c r="AA50">
        <v>943.13018799999998</v>
      </c>
      <c r="AB50">
        <v>967.34417699999995</v>
      </c>
      <c r="AC50">
        <v>991.88940400000001</v>
      </c>
      <c r="AD50">
        <v>1016.7459720000001</v>
      </c>
      <c r="AE50">
        <v>1042.218384</v>
      </c>
      <c r="AF50">
        <v>1068.4748540000001</v>
      </c>
      <c r="AG50">
        <v>1095.514038</v>
      </c>
      <c r="AH50">
        <v>1123.943481</v>
      </c>
      <c r="AI50">
        <v>1154.2413329999999</v>
      </c>
      <c r="AJ50">
        <v>1186.0355219999999</v>
      </c>
      <c r="AK50" s="25">
        <v>2.5999999999999999E-2</v>
      </c>
    </row>
    <row r="51" spans="1:37">
      <c r="A51" t="s">
        <v>112</v>
      </c>
      <c r="B51" t="s">
        <v>179</v>
      </c>
      <c r="C51" t="s">
        <v>180</v>
      </c>
      <c r="D51" t="s">
        <v>143</v>
      </c>
      <c r="E51">
        <v>83.045699999999997</v>
      </c>
      <c r="F51">
        <v>86.845427999999998</v>
      </c>
      <c r="G51">
        <v>90.849029999999999</v>
      </c>
      <c r="H51">
        <v>95.083816999999996</v>
      </c>
      <c r="I51">
        <v>99.559394999999995</v>
      </c>
      <c r="J51">
        <v>104.23112500000001</v>
      </c>
      <c r="K51">
        <v>109.052513</v>
      </c>
      <c r="L51">
        <v>114.00610399999999</v>
      </c>
      <c r="M51">
        <v>119.118431</v>
      </c>
      <c r="N51">
        <v>124.41861</v>
      </c>
      <c r="O51">
        <v>129.951324</v>
      </c>
      <c r="P51">
        <v>135.672775</v>
      </c>
      <c r="Q51">
        <v>141.67292800000001</v>
      </c>
      <c r="R51">
        <v>147.84208699999999</v>
      </c>
      <c r="S51">
        <v>154.324738</v>
      </c>
      <c r="T51">
        <v>161.156158</v>
      </c>
      <c r="U51">
        <v>168.306183</v>
      </c>
      <c r="V51">
        <v>175.77685500000001</v>
      </c>
      <c r="W51">
        <v>183.552933</v>
      </c>
      <c r="X51">
        <v>191.644791</v>
      </c>
      <c r="Y51">
        <v>200.09364299999999</v>
      </c>
      <c r="Z51">
        <v>208.905945</v>
      </c>
      <c r="AA51">
        <v>218.05851699999999</v>
      </c>
      <c r="AB51">
        <v>227.53228799999999</v>
      </c>
      <c r="AC51">
        <v>237.39977999999999</v>
      </c>
      <c r="AD51">
        <v>247.691193</v>
      </c>
      <c r="AE51">
        <v>258.43215900000001</v>
      </c>
      <c r="AF51">
        <v>269.61776700000001</v>
      </c>
      <c r="AG51">
        <v>281.12347399999999</v>
      </c>
      <c r="AH51">
        <v>293.153503</v>
      </c>
      <c r="AI51">
        <v>305.75912499999998</v>
      </c>
      <c r="AJ51">
        <v>318.928406</v>
      </c>
      <c r="AK51" s="25">
        <v>4.3999999999999997E-2</v>
      </c>
    </row>
    <row r="52" spans="1:37">
      <c r="A52" t="s">
        <v>115</v>
      </c>
      <c r="B52" t="s">
        <v>181</v>
      </c>
      <c r="C52" t="s">
        <v>182</v>
      </c>
      <c r="D52" t="s">
        <v>143</v>
      </c>
      <c r="E52">
        <v>231.70045500000001</v>
      </c>
      <c r="F52">
        <v>241.623245</v>
      </c>
      <c r="G52">
        <v>251.17692600000001</v>
      </c>
      <c r="H52">
        <v>260.69372600000003</v>
      </c>
      <c r="I52">
        <v>270.59234600000002</v>
      </c>
      <c r="J52">
        <v>280.86926299999999</v>
      </c>
      <c r="K52">
        <v>291.25045799999998</v>
      </c>
      <c r="L52">
        <v>301.77185100000003</v>
      </c>
      <c r="M52">
        <v>313.13647500000002</v>
      </c>
      <c r="N52">
        <v>324.044464</v>
      </c>
      <c r="O52">
        <v>335.52600100000001</v>
      </c>
      <c r="P52">
        <v>347.50656099999998</v>
      </c>
      <c r="Q52">
        <v>360.19039900000001</v>
      </c>
      <c r="R52">
        <v>373.22311400000001</v>
      </c>
      <c r="S52">
        <v>386.61947600000002</v>
      </c>
      <c r="T52">
        <v>400.74676499999998</v>
      </c>
      <c r="U52">
        <v>415.45938100000001</v>
      </c>
      <c r="V52">
        <v>430.69812000000002</v>
      </c>
      <c r="W52">
        <v>446.34957900000001</v>
      </c>
      <c r="X52">
        <v>462.03396600000002</v>
      </c>
      <c r="Y52">
        <v>478.310089</v>
      </c>
      <c r="Z52">
        <v>495.26681500000001</v>
      </c>
      <c r="AA52">
        <v>513.02496299999996</v>
      </c>
      <c r="AB52">
        <v>531.49218800000006</v>
      </c>
      <c r="AC52">
        <v>549.91064500000005</v>
      </c>
      <c r="AD52">
        <v>569.04339600000003</v>
      </c>
      <c r="AE52">
        <v>589.09387200000003</v>
      </c>
      <c r="AF52">
        <v>610.09033199999999</v>
      </c>
      <c r="AG52">
        <v>631.79480000000001</v>
      </c>
      <c r="AH52">
        <v>653.28149399999995</v>
      </c>
      <c r="AI52">
        <v>675.77673300000004</v>
      </c>
      <c r="AJ52">
        <v>699.33850099999995</v>
      </c>
      <c r="AK52" s="25">
        <v>3.5999999999999997E-2</v>
      </c>
    </row>
    <row r="53" spans="1:37">
      <c r="A53" t="s">
        <v>118</v>
      </c>
      <c r="B53" t="s">
        <v>183</v>
      </c>
      <c r="C53" t="s">
        <v>184</v>
      </c>
      <c r="D53" t="s">
        <v>143</v>
      </c>
      <c r="E53">
        <v>100.682419</v>
      </c>
      <c r="F53">
        <v>103.710701</v>
      </c>
      <c r="G53">
        <v>106.549576</v>
      </c>
      <c r="H53">
        <v>109.315254</v>
      </c>
      <c r="I53">
        <v>112.113388</v>
      </c>
      <c r="J53">
        <v>114.947845</v>
      </c>
      <c r="K53">
        <v>117.822762</v>
      </c>
      <c r="L53">
        <v>120.79612</v>
      </c>
      <c r="M53">
        <v>123.98187299999999</v>
      </c>
      <c r="N53">
        <v>127.369682</v>
      </c>
      <c r="O53">
        <v>130.936249</v>
      </c>
      <c r="P53">
        <v>134.77981600000001</v>
      </c>
      <c r="Q53">
        <v>138.955994</v>
      </c>
      <c r="R53">
        <v>143.46545399999999</v>
      </c>
      <c r="S53">
        <v>148.185562</v>
      </c>
      <c r="T53">
        <v>153.03585799999999</v>
      </c>
      <c r="U53">
        <v>157.901917</v>
      </c>
      <c r="V53">
        <v>162.79087799999999</v>
      </c>
      <c r="W53">
        <v>167.82054099999999</v>
      </c>
      <c r="X53">
        <v>172.91130100000001</v>
      </c>
      <c r="Y53">
        <v>178.14144899999999</v>
      </c>
      <c r="Z53">
        <v>183.52276599999999</v>
      </c>
      <c r="AA53">
        <v>189.10673499999999</v>
      </c>
      <c r="AB53">
        <v>194.83521999999999</v>
      </c>
      <c r="AC53">
        <v>200.69708299999999</v>
      </c>
      <c r="AD53">
        <v>206.74331699999999</v>
      </c>
      <c r="AE53">
        <v>212.95225500000001</v>
      </c>
      <c r="AF53">
        <v>219.32229599999999</v>
      </c>
      <c r="AG53">
        <v>225.80538899999999</v>
      </c>
      <c r="AH53">
        <v>232.509018</v>
      </c>
      <c r="AI53">
        <v>239.516144</v>
      </c>
      <c r="AJ53">
        <v>246.925354</v>
      </c>
      <c r="AK53" s="25">
        <v>2.9000000000000001E-2</v>
      </c>
    </row>
    <row r="54" spans="1:37">
      <c r="A54" t="s">
        <v>121</v>
      </c>
      <c r="B54" t="s">
        <v>185</v>
      </c>
      <c r="C54" t="s">
        <v>186</v>
      </c>
      <c r="D54" t="s">
        <v>143</v>
      </c>
      <c r="E54">
        <v>199.942261</v>
      </c>
      <c r="F54">
        <v>212.15759299999999</v>
      </c>
      <c r="G54">
        <v>224.543533</v>
      </c>
      <c r="H54">
        <v>237.703217</v>
      </c>
      <c r="I54">
        <v>250.64794900000001</v>
      </c>
      <c r="J54">
        <v>264.20446800000002</v>
      </c>
      <c r="K54">
        <v>277.83682299999998</v>
      </c>
      <c r="L54">
        <v>291.30453499999999</v>
      </c>
      <c r="M54">
        <v>305.48318499999999</v>
      </c>
      <c r="N54">
        <v>320.60699499999998</v>
      </c>
      <c r="O54">
        <v>336.18023699999998</v>
      </c>
      <c r="P54">
        <v>351.88360599999999</v>
      </c>
      <c r="Q54">
        <v>367.93722500000001</v>
      </c>
      <c r="R54">
        <v>384.23156699999998</v>
      </c>
      <c r="S54">
        <v>401.432343</v>
      </c>
      <c r="T54">
        <v>419.06304899999998</v>
      </c>
      <c r="U54">
        <v>436.94097900000003</v>
      </c>
      <c r="V54">
        <v>455.21328699999998</v>
      </c>
      <c r="W54">
        <v>473.82257099999998</v>
      </c>
      <c r="X54">
        <v>492.93017600000002</v>
      </c>
      <c r="Y54">
        <v>512.53539999999998</v>
      </c>
      <c r="Z54">
        <v>532.29437299999995</v>
      </c>
      <c r="AA54">
        <v>553.242615</v>
      </c>
      <c r="AB54">
        <v>574.84411599999999</v>
      </c>
      <c r="AC54">
        <v>596.84942599999999</v>
      </c>
      <c r="AD54">
        <v>619.05206299999998</v>
      </c>
      <c r="AE54">
        <v>641.24395800000002</v>
      </c>
      <c r="AF54">
        <v>663.79254200000003</v>
      </c>
      <c r="AG54">
        <v>686.14794900000004</v>
      </c>
      <c r="AH54">
        <v>709.11914100000001</v>
      </c>
      <c r="AI54">
        <v>732.11102300000005</v>
      </c>
      <c r="AJ54">
        <v>754.67523200000005</v>
      </c>
      <c r="AK54" s="25">
        <v>4.3999999999999997E-2</v>
      </c>
    </row>
    <row r="55" spans="1:37">
      <c r="A55" t="s">
        <v>124</v>
      </c>
      <c r="B55" t="s">
        <v>187</v>
      </c>
      <c r="C55" t="s">
        <v>188</v>
      </c>
      <c r="D55" t="s">
        <v>143</v>
      </c>
      <c r="E55">
        <v>169.742752</v>
      </c>
      <c r="F55">
        <v>172.58204699999999</v>
      </c>
      <c r="G55">
        <v>176.36325099999999</v>
      </c>
      <c r="H55">
        <v>179.997345</v>
      </c>
      <c r="I55">
        <v>183.68602000000001</v>
      </c>
      <c r="J55">
        <v>187.55969200000001</v>
      </c>
      <c r="K55">
        <v>191.397751</v>
      </c>
      <c r="L55">
        <v>195.15562399999999</v>
      </c>
      <c r="M55">
        <v>199.02731299999999</v>
      </c>
      <c r="N55">
        <v>203.08187899999999</v>
      </c>
      <c r="O55">
        <v>207.09146100000001</v>
      </c>
      <c r="P55">
        <v>210.86317399999999</v>
      </c>
      <c r="Q55">
        <v>214.42778000000001</v>
      </c>
      <c r="R55">
        <v>217.94426000000001</v>
      </c>
      <c r="S55">
        <v>221.65772999999999</v>
      </c>
      <c r="T55">
        <v>225.634018</v>
      </c>
      <c r="U55">
        <v>229.72219799999999</v>
      </c>
      <c r="V55">
        <v>233.70304899999999</v>
      </c>
      <c r="W55">
        <v>237.520096</v>
      </c>
      <c r="X55">
        <v>241.30320699999999</v>
      </c>
      <c r="Y55">
        <v>245.04724100000001</v>
      </c>
      <c r="Z55">
        <v>248.92063899999999</v>
      </c>
      <c r="AA55">
        <v>253.09451300000001</v>
      </c>
      <c r="AB55">
        <v>257.557098</v>
      </c>
      <c r="AC55">
        <v>262.22598299999999</v>
      </c>
      <c r="AD55">
        <v>266.96283</v>
      </c>
      <c r="AE55">
        <v>271.73251299999998</v>
      </c>
      <c r="AF55">
        <v>276.602417</v>
      </c>
      <c r="AG55">
        <v>281.55636600000003</v>
      </c>
      <c r="AH55">
        <v>286.68411300000002</v>
      </c>
      <c r="AI55">
        <v>292.10659800000002</v>
      </c>
      <c r="AJ55">
        <v>297.84021000000001</v>
      </c>
      <c r="AK55" s="25">
        <v>1.7999999999999999E-2</v>
      </c>
    </row>
    <row r="56" spans="1:37">
      <c r="A56" t="s">
        <v>127</v>
      </c>
      <c r="B56" t="s">
        <v>189</v>
      </c>
      <c r="C56" t="s">
        <v>190</v>
      </c>
      <c r="D56" t="s">
        <v>143</v>
      </c>
      <c r="E56">
        <v>231.34333799999999</v>
      </c>
      <c r="F56">
        <v>245.45301799999999</v>
      </c>
      <c r="G56">
        <v>260.19894399999998</v>
      </c>
      <c r="H56">
        <v>275.93359400000003</v>
      </c>
      <c r="I56">
        <v>292.62792999999999</v>
      </c>
      <c r="J56">
        <v>310.16372699999999</v>
      </c>
      <c r="K56">
        <v>328.28649899999999</v>
      </c>
      <c r="L56">
        <v>346.88626099999999</v>
      </c>
      <c r="M56">
        <v>366.469177</v>
      </c>
      <c r="N56">
        <v>387.09594700000002</v>
      </c>
      <c r="O56">
        <v>408.385559</v>
      </c>
      <c r="P56">
        <v>430.37914999999998</v>
      </c>
      <c r="Q56">
        <v>453.08752399999997</v>
      </c>
      <c r="R56">
        <v>476.51119999999997</v>
      </c>
      <c r="S56">
        <v>501.06817599999999</v>
      </c>
      <c r="T56">
        <v>526.78076199999998</v>
      </c>
      <c r="U56">
        <v>553.39862100000005</v>
      </c>
      <c r="V56">
        <v>580.97082499999999</v>
      </c>
      <c r="W56">
        <v>609.56396500000005</v>
      </c>
      <c r="X56">
        <v>639.42773399999999</v>
      </c>
      <c r="Y56">
        <v>670.25793499999997</v>
      </c>
      <c r="Z56">
        <v>702.29882799999996</v>
      </c>
      <c r="AA56">
        <v>735.73443599999996</v>
      </c>
      <c r="AB56">
        <v>770.228027</v>
      </c>
      <c r="AC56">
        <v>805.97997999999995</v>
      </c>
      <c r="AD56">
        <v>842.91455099999996</v>
      </c>
      <c r="AE56">
        <v>881.32037400000002</v>
      </c>
      <c r="AF56">
        <v>920.88360599999999</v>
      </c>
      <c r="AG56">
        <v>961.17962599999998</v>
      </c>
      <c r="AH56">
        <v>1003.156982</v>
      </c>
      <c r="AI56">
        <v>1047.384644</v>
      </c>
      <c r="AJ56">
        <v>1093.1473390000001</v>
      </c>
      <c r="AK56" s="25">
        <v>5.0999999999999997E-2</v>
      </c>
    </row>
    <row r="57" spans="1:37">
      <c r="A57" t="s">
        <v>130</v>
      </c>
      <c r="B57" t="s">
        <v>191</v>
      </c>
      <c r="C57" t="s">
        <v>192</v>
      </c>
      <c r="D57" t="s">
        <v>143</v>
      </c>
      <c r="E57">
        <v>102.749695</v>
      </c>
      <c r="F57">
        <v>109.353966</v>
      </c>
      <c r="G57">
        <v>116.084351</v>
      </c>
      <c r="H57">
        <v>123.163788</v>
      </c>
      <c r="I57">
        <v>130.821609</v>
      </c>
      <c r="J57">
        <v>139.068298</v>
      </c>
      <c r="K57">
        <v>147.71885700000001</v>
      </c>
      <c r="L57">
        <v>156.79333500000001</v>
      </c>
      <c r="M57">
        <v>166.39402799999999</v>
      </c>
      <c r="N57">
        <v>176.458054</v>
      </c>
      <c r="O57">
        <v>186.895782</v>
      </c>
      <c r="P57">
        <v>197.73135400000001</v>
      </c>
      <c r="Q57">
        <v>209.004166</v>
      </c>
      <c r="R57">
        <v>220.80561800000001</v>
      </c>
      <c r="S57">
        <v>233.229141</v>
      </c>
      <c r="T57">
        <v>246.215363</v>
      </c>
      <c r="U57">
        <v>259.715912</v>
      </c>
      <c r="V57">
        <v>273.83221400000002</v>
      </c>
      <c r="W57">
        <v>288.561127</v>
      </c>
      <c r="X57">
        <v>303.90481599999998</v>
      </c>
      <c r="Y57">
        <v>319.75491299999999</v>
      </c>
      <c r="Z57">
        <v>336.28152499999999</v>
      </c>
      <c r="AA57">
        <v>353.52212500000002</v>
      </c>
      <c r="AB57">
        <v>371.32028200000002</v>
      </c>
      <c r="AC57">
        <v>389.736176</v>
      </c>
      <c r="AD57">
        <v>408.70944200000002</v>
      </c>
      <c r="AE57">
        <v>428.36617999999999</v>
      </c>
      <c r="AF57">
        <v>448.604401</v>
      </c>
      <c r="AG57">
        <v>469.33193999999997</v>
      </c>
      <c r="AH57">
        <v>490.747589</v>
      </c>
      <c r="AI57">
        <v>513.05755599999998</v>
      </c>
      <c r="AJ57">
        <v>536.05590800000004</v>
      </c>
      <c r="AK57" s="25">
        <v>5.5E-2</v>
      </c>
    </row>
    <row r="58" spans="1:37">
      <c r="A58" t="s">
        <v>133</v>
      </c>
      <c r="B58" t="s">
        <v>193</v>
      </c>
      <c r="C58" t="s">
        <v>194</v>
      </c>
      <c r="D58" t="s">
        <v>143</v>
      </c>
      <c r="E58">
        <v>74.206481999999994</v>
      </c>
      <c r="F58">
        <v>76.822975</v>
      </c>
      <c r="G58">
        <v>79.711783999999994</v>
      </c>
      <c r="H58">
        <v>82.748016000000007</v>
      </c>
      <c r="I58">
        <v>85.712990000000005</v>
      </c>
      <c r="J58">
        <v>88.673218000000006</v>
      </c>
      <c r="K58">
        <v>91.603790000000004</v>
      </c>
      <c r="L58">
        <v>94.546486000000002</v>
      </c>
      <c r="M58">
        <v>97.572226999999998</v>
      </c>
      <c r="N58">
        <v>100.735817</v>
      </c>
      <c r="O58">
        <v>104.001839</v>
      </c>
      <c r="P58">
        <v>107.358345</v>
      </c>
      <c r="Q58">
        <v>110.74857299999999</v>
      </c>
      <c r="R58">
        <v>114.202972</v>
      </c>
      <c r="S58">
        <v>117.879616</v>
      </c>
      <c r="T58">
        <v>121.71281399999999</v>
      </c>
      <c r="U58">
        <v>125.63814499999999</v>
      </c>
      <c r="V58">
        <v>129.65415999999999</v>
      </c>
      <c r="W58">
        <v>133.811981</v>
      </c>
      <c r="X58">
        <v>138.09927400000001</v>
      </c>
      <c r="Y58">
        <v>142.50233499999999</v>
      </c>
      <c r="Z58">
        <v>147.048813</v>
      </c>
      <c r="AA58">
        <v>151.77882399999999</v>
      </c>
      <c r="AB58">
        <v>156.69103999999999</v>
      </c>
      <c r="AC58">
        <v>161.76298499999999</v>
      </c>
      <c r="AD58">
        <v>166.98239100000001</v>
      </c>
      <c r="AE58">
        <v>172.35853599999999</v>
      </c>
      <c r="AF58">
        <v>177.91421500000001</v>
      </c>
      <c r="AG58">
        <v>183.55723599999999</v>
      </c>
      <c r="AH58">
        <v>189.335037</v>
      </c>
      <c r="AI58">
        <v>195.21771200000001</v>
      </c>
      <c r="AJ58">
        <v>201.166687</v>
      </c>
      <c r="AK58" s="25">
        <v>3.3000000000000002E-2</v>
      </c>
    </row>
    <row r="59" spans="1:37">
      <c r="A59" t="s">
        <v>195</v>
      </c>
      <c r="C59" t="s">
        <v>196</v>
      </c>
    </row>
    <row r="60" spans="1:37">
      <c r="A60" t="s">
        <v>96</v>
      </c>
      <c r="B60" t="s">
        <v>197</v>
      </c>
      <c r="C60" t="s">
        <v>198</v>
      </c>
      <c r="D60" t="s">
        <v>143</v>
      </c>
      <c r="E60">
        <v>37.599032999999999</v>
      </c>
      <c r="F60">
        <v>37.699356000000002</v>
      </c>
      <c r="G60">
        <v>36.927132</v>
      </c>
      <c r="H60">
        <v>36.703147999999999</v>
      </c>
      <c r="I60">
        <v>36.967593999999998</v>
      </c>
      <c r="J60">
        <v>37.303066000000001</v>
      </c>
      <c r="K60">
        <v>37.611958000000001</v>
      </c>
      <c r="L60">
        <v>38.198112000000002</v>
      </c>
      <c r="M60">
        <v>38.870167000000002</v>
      </c>
      <c r="N60">
        <v>39.352409000000002</v>
      </c>
      <c r="O60">
        <v>39.656612000000003</v>
      </c>
      <c r="P60">
        <v>39.579884</v>
      </c>
      <c r="Q60">
        <v>39.684184999999999</v>
      </c>
      <c r="R60">
        <v>39.678477999999998</v>
      </c>
      <c r="S60">
        <v>39.665160999999998</v>
      </c>
      <c r="T60">
        <v>39.581394000000003</v>
      </c>
      <c r="U60">
        <v>39.535313000000002</v>
      </c>
      <c r="V60">
        <v>39.462372000000002</v>
      </c>
      <c r="W60">
        <v>39.521683000000003</v>
      </c>
      <c r="X60">
        <v>39.362358</v>
      </c>
      <c r="Y60">
        <v>39.245784999999998</v>
      </c>
      <c r="Z60">
        <v>39.187595000000002</v>
      </c>
      <c r="AA60">
        <v>39.247580999999997</v>
      </c>
      <c r="AB60">
        <v>39.204383999999997</v>
      </c>
      <c r="AC60">
        <v>39.167019000000003</v>
      </c>
      <c r="AD60">
        <v>39.129683999999997</v>
      </c>
      <c r="AE60">
        <v>39.033023999999997</v>
      </c>
      <c r="AF60">
        <v>38.955317999999998</v>
      </c>
      <c r="AG60">
        <v>38.899033000000003</v>
      </c>
      <c r="AH60">
        <v>38.950684000000003</v>
      </c>
      <c r="AI60">
        <v>39.015663000000004</v>
      </c>
      <c r="AJ60">
        <v>38.854889</v>
      </c>
      <c r="AK60" s="25">
        <v>1E-3</v>
      </c>
    </row>
    <row r="61" spans="1:37">
      <c r="A61" t="s">
        <v>100</v>
      </c>
      <c r="B61" t="s">
        <v>199</v>
      </c>
      <c r="C61" t="s">
        <v>200</v>
      </c>
      <c r="D61" t="s">
        <v>143</v>
      </c>
      <c r="E61">
        <v>0.78298599999999996</v>
      </c>
      <c r="F61">
        <v>0.79755500000000001</v>
      </c>
      <c r="G61">
        <v>0.81135100000000004</v>
      </c>
      <c r="H61">
        <v>0.82486499999999996</v>
      </c>
      <c r="I61">
        <v>0.83856699999999995</v>
      </c>
      <c r="J61">
        <v>0.85285200000000005</v>
      </c>
      <c r="K61">
        <v>0.86630200000000002</v>
      </c>
      <c r="L61">
        <v>0.879054</v>
      </c>
      <c r="M61">
        <v>0.89274600000000004</v>
      </c>
      <c r="N61">
        <v>0.90665600000000002</v>
      </c>
      <c r="O61">
        <v>0.92049800000000004</v>
      </c>
      <c r="P61">
        <v>0.93448900000000001</v>
      </c>
      <c r="Q61">
        <v>0.94806100000000004</v>
      </c>
      <c r="R61">
        <v>0.96203399999999994</v>
      </c>
      <c r="S61">
        <v>0.976877</v>
      </c>
      <c r="T61">
        <v>0.99214000000000002</v>
      </c>
      <c r="U61">
        <v>1.0072209999999999</v>
      </c>
      <c r="V61">
        <v>1.0218419999999999</v>
      </c>
      <c r="W61">
        <v>1.0366359999999999</v>
      </c>
      <c r="X61">
        <v>1.051768</v>
      </c>
      <c r="Y61">
        <v>1.066144</v>
      </c>
      <c r="Z61">
        <v>1.0804050000000001</v>
      </c>
      <c r="AA61">
        <v>1.0945240000000001</v>
      </c>
      <c r="AB61">
        <v>1.1085069999999999</v>
      </c>
      <c r="AC61">
        <v>1.122266</v>
      </c>
      <c r="AD61">
        <v>1.1355930000000001</v>
      </c>
      <c r="AE61">
        <v>1.1488989999999999</v>
      </c>
      <c r="AF61">
        <v>1.1620649999999999</v>
      </c>
      <c r="AG61">
        <v>1.1747909999999999</v>
      </c>
      <c r="AH61">
        <v>1.1873210000000001</v>
      </c>
      <c r="AI61">
        <v>1.199889</v>
      </c>
      <c r="AJ61">
        <v>1.21208</v>
      </c>
      <c r="AK61" s="25">
        <v>1.4E-2</v>
      </c>
    </row>
    <row r="62" spans="1:37">
      <c r="A62" t="s">
        <v>103</v>
      </c>
      <c r="B62" t="s">
        <v>201</v>
      </c>
      <c r="C62" t="s">
        <v>202</v>
      </c>
      <c r="D62" t="s">
        <v>143</v>
      </c>
      <c r="E62">
        <v>1.489239</v>
      </c>
      <c r="F62">
        <v>1.531326</v>
      </c>
      <c r="G62">
        <v>1.5743050000000001</v>
      </c>
      <c r="H62">
        <v>1.6189070000000001</v>
      </c>
      <c r="I62">
        <v>1.6632370000000001</v>
      </c>
      <c r="J62">
        <v>1.7081329999999999</v>
      </c>
      <c r="K62">
        <v>1.7503169999999999</v>
      </c>
      <c r="L62">
        <v>1.791131</v>
      </c>
      <c r="M62">
        <v>1.8328679999999999</v>
      </c>
      <c r="N62">
        <v>1.876004</v>
      </c>
      <c r="O62">
        <v>1.92045</v>
      </c>
      <c r="P62">
        <v>1.9653579999999999</v>
      </c>
      <c r="Q62">
        <v>2.0110570000000001</v>
      </c>
      <c r="R62">
        <v>2.056743</v>
      </c>
      <c r="S62">
        <v>2.1049060000000002</v>
      </c>
      <c r="T62">
        <v>2.1547559999999999</v>
      </c>
      <c r="U62">
        <v>2.204053</v>
      </c>
      <c r="V62">
        <v>2.2529560000000002</v>
      </c>
      <c r="W62">
        <v>2.3018930000000002</v>
      </c>
      <c r="X62">
        <v>2.351871</v>
      </c>
      <c r="Y62">
        <v>2.3997459999999999</v>
      </c>
      <c r="Z62">
        <v>2.4474119999999999</v>
      </c>
      <c r="AA62">
        <v>2.495403</v>
      </c>
      <c r="AB62">
        <v>2.54277</v>
      </c>
      <c r="AC62">
        <v>2.5899100000000002</v>
      </c>
      <c r="AD62">
        <v>2.6357210000000002</v>
      </c>
      <c r="AE62">
        <v>2.681435</v>
      </c>
      <c r="AF62">
        <v>2.726677</v>
      </c>
      <c r="AG62">
        <v>2.7698390000000002</v>
      </c>
      <c r="AH62">
        <v>2.8130519999999999</v>
      </c>
      <c r="AI62">
        <v>2.857507</v>
      </c>
      <c r="AJ62">
        <v>2.9016929999999999</v>
      </c>
      <c r="AK62" s="25">
        <v>2.1999999999999999E-2</v>
      </c>
    </row>
    <row r="63" spans="1:37">
      <c r="A63" t="s">
        <v>106</v>
      </c>
      <c r="B63" t="s">
        <v>203</v>
      </c>
      <c r="C63" t="s">
        <v>204</v>
      </c>
      <c r="D63" t="s">
        <v>143</v>
      </c>
      <c r="E63">
        <v>3.3551989999999998</v>
      </c>
      <c r="F63">
        <v>3.4658519999999999</v>
      </c>
      <c r="G63">
        <v>3.5693380000000001</v>
      </c>
      <c r="H63">
        <v>3.670766</v>
      </c>
      <c r="I63">
        <v>3.7721909999999998</v>
      </c>
      <c r="J63">
        <v>3.873103</v>
      </c>
      <c r="K63">
        <v>3.9691719999999999</v>
      </c>
      <c r="L63">
        <v>4.060365</v>
      </c>
      <c r="M63">
        <v>4.1462649999999996</v>
      </c>
      <c r="N63">
        <v>4.2321689999999998</v>
      </c>
      <c r="O63">
        <v>4.3192219999999999</v>
      </c>
      <c r="P63">
        <v>4.4060899999999998</v>
      </c>
      <c r="Q63">
        <v>4.492076</v>
      </c>
      <c r="R63">
        <v>4.5758089999999996</v>
      </c>
      <c r="S63">
        <v>4.6624619999999997</v>
      </c>
      <c r="T63">
        <v>4.7510820000000002</v>
      </c>
      <c r="U63">
        <v>4.8391169999999999</v>
      </c>
      <c r="V63">
        <v>4.9276920000000004</v>
      </c>
      <c r="W63">
        <v>5.0156530000000004</v>
      </c>
      <c r="X63">
        <v>5.1052419999999996</v>
      </c>
      <c r="Y63">
        <v>5.1945410000000001</v>
      </c>
      <c r="Z63">
        <v>5.2841189999999996</v>
      </c>
      <c r="AA63">
        <v>5.3748149999999999</v>
      </c>
      <c r="AB63">
        <v>5.4629589999999997</v>
      </c>
      <c r="AC63">
        <v>5.5504530000000001</v>
      </c>
      <c r="AD63">
        <v>5.6376330000000001</v>
      </c>
      <c r="AE63">
        <v>5.7252070000000002</v>
      </c>
      <c r="AF63">
        <v>5.8132999999999999</v>
      </c>
      <c r="AG63">
        <v>5.8977130000000004</v>
      </c>
      <c r="AH63">
        <v>5.9832780000000003</v>
      </c>
      <c r="AI63">
        <v>6.0713270000000001</v>
      </c>
      <c r="AJ63">
        <v>6.1587990000000001</v>
      </c>
      <c r="AK63" s="25">
        <v>0.02</v>
      </c>
    </row>
    <row r="64" spans="1:37">
      <c r="A64" t="s">
        <v>109</v>
      </c>
      <c r="B64" t="s">
        <v>205</v>
      </c>
      <c r="C64" t="s">
        <v>206</v>
      </c>
      <c r="D64" t="s">
        <v>143</v>
      </c>
      <c r="E64">
        <v>26.670190999999999</v>
      </c>
      <c r="F64">
        <v>27.128468000000002</v>
      </c>
      <c r="G64">
        <v>27.554001</v>
      </c>
      <c r="H64">
        <v>27.977789000000001</v>
      </c>
      <c r="I64">
        <v>28.40239</v>
      </c>
      <c r="J64">
        <v>28.843971</v>
      </c>
      <c r="K64">
        <v>29.279108000000001</v>
      </c>
      <c r="L64">
        <v>29.695179</v>
      </c>
      <c r="M64">
        <v>30.123127</v>
      </c>
      <c r="N64">
        <v>30.554107999999999</v>
      </c>
      <c r="O64">
        <v>30.977146000000001</v>
      </c>
      <c r="P64">
        <v>31.392838999999999</v>
      </c>
      <c r="Q64">
        <v>31.809977</v>
      </c>
      <c r="R64">
        <v>32.224196999999997</v>
      </c>
      <c r="S64">
        <v>32.646385000000002</v>
      </c>
      <c r="T64">
        <v>33.071663000000001</v>
      </c>
      <c r="U64">
        <v>33.491978000000003</v>
      </c>
      <c r="V64">
        <v>33.914397999999998</v>
      </c>
      <c r="W64">
        <v>34.335498999999999</v>
      </c>
      <c r="X64">
        <v>34.760238999999999</v>
      </c>
      <c r="Y64">
        <v>35.173617999999998</v>
      </c>
      <c r="Z64">
        <v>35.591034000000001</v>
      </c>
      <c r="AA64">
        <v>36.018191999999999</v>
      </c>
      <c r="AB64">
        <v>36.442157999999999</v>
      </c>
      <c r="AC64">
        <v>36.857562999999999</v>
      </c>
      <c r="AD64">
        <v>37.263649000000001</v>
      </c>
      <c r="AE64">
        <v>37.671463000000003</v>
      </c>
      <c r="AF64">
        <v>38.086570999999999</v>
      </c>
      <c r="AG64">
        <v>38.508147999999998</v>
      </c>
      <c r="AH64">
        <v>38.956600000000002</v>
      </c>
      <c r="AI64">
        <v>39.446635999999998</v>
      </c>
      <c r="AJ64">
        <v>39.963374999999999</v>
      </c>
      <c r="AK64" s="25">
        <v>1.2999999999999999E-2</v>
      </c>
    </row>
    <row r="65" spans="1:37">
      <c r="A65" t="s">
        <v>112</v>
      </c>
      <c r="B65" t="s">
        <v>207</v>
      </c>
      <c r="C65" t="s">
        <v>208</v>
      </c>
      <c r="D65" t="s">
        <v>143</v>
      </c>
      <c r="E65">
        <v>2.207935</v>
      </c>
      <c r="F65">
        <v>2.2964869999999999</v>
      </c>
      <c r="G65">
        <v>2.3895</v>
      </c>
      <c r="H65">
        <v>2.4875430000000001</v>
      </c>
      <c r="I65">
        <v>2.5907930000000001</v>
      </c>
      <c r="J65">
        <v>2.6980420000000001</v>
      </c>
      <c r="K65">
        <v>2.8080569999999998</v>
      </c>
      <c r="L65">
        <v>2.9204110000000001</v>
      </c>
      <c r="M65">
        <v>3.0356749999999999</v>
      </c>
      <c r="N65">
        <v>3.1545339999999999</v>
      </c>
      <c r="O65">
        <v>3.2780499999999999</v>
      </c>
      <c r="P65">
        <v>3.4050720000000001</v>
      </c>
      <c r="Q65">
        <v>3.537814</v>
      </c>
      <c r="R65">
        <v>3.6734499999999999</v>
      </c>
      <c r="S65">
        <v>3.815474</v>
      </c>
      <c r="T65">
        <v>3.964658</v>
      </c>
      <c r="U65">
        <v>4.120171</v>
      </c>
      <c r="V65">
        <v>4.2820020000000003</v>
      </c>
      <c r="W65">
        <v>4.4496640000000003</v>
      </c>
      <c r="X65">
        <v>4.6233190000000004</v>
      </c>
      <c r="Y65">
        <v>4.8038689999999997</v>
      </c>
      <c r="Z65">
        <v>4.9913689999999997</v>
      </c>
      <c r="AA65">
        <v>5.1851839999999996</v>
      </c>
      <c r="AB65">
        <v>5.3847610000000001</v>
      </c>
      <c r="AC65">
        <v>5.5917159999999999</v>
      </c>
      <c r="AD65">
        <v>5.8066500000000003</v>
      </c>
      <c r="AE65">
        <v>6.0300479999999999</v>
      </c>
      <c r="AF65">
        <v>6.2616810000000003</v>
      </c>
      <c r="AG65">
        <v>6.4985489999999997</v>
      </c>
      <c r="AH65">
        <v>6.7452699999999997</v>
      </c>
      <c r="AI65">
        <v>7.0028759999999997</v>
      </c>
      <c r="AJ65">
        <v>7.2709460000000004</v>
      </c>
      <c r="AK65" s="25">
        <v>3.9E-2</v>
      </c>
    </row>
    <row r="66" spans="1:37">
      <c r="A66" t="s">
        <v>115</v>
      </c>
      <c r="B66" t="s">
        <v>209</v>
      </c>
      <c r="C66" t="s">
        <v>210</v>
      </c>
      <c r="D66" t="s">
        <v>143</v>
      </c>
      <c r="E66">
        <v>19.930515</v>
      </c>
      <c r="F66">
        <v>20.846634000000002</v>
      </c>
      <c r="G66">
        <v>21.697514999999999</v>
      </c>
      <c r="H66">
        <v>22.509571000000001</v>
      </c>
      <c r="I66">
        <v>23.330083999999999</v>
      </c>
      <c r="J66">
        <v>24.156765</v>
      </c>
      <c r="K66">
        <v>24.958572</v>
      </c>
      <c r="L66">
        <v>25.747429</v>
      </c>
      <c r="M66">
        <v>26.587543</v>
      </c>
      <c r="N66">
        <v>27.342772</v>
      </c>
      <c r="O66">
        <v>28.119595</v>
      </c>
      <c r="P66">
        <v>28.908450999999999</v>
      </c>
      <c r="Q66">
        <v>29.730868999999998</v>
      </c>
      <c r="R66">
        <v>30.546288000000001</v>
      </c>
      <c r="S66">
        <v>31.355260999999999</v>
      </c>
      <c r="T66">
        <v>32.190024999999999</v>
      </c>
      <c r="U66">
        <v>33.035091000000001</v>
      </c>
      <c r="V66">
        <v>33.885261999999997</v>
      </c>
      <c r="W66">
        <v>34.727364000000001</v>
      </c>
      <c r="X66">
        <v>35.529136999999999</v>
      </c>
      <c r="Y66">
        <v>36.337212000000001</v>
      </c>
      <c r="Z66">
        <v>37.157093000000003</v>
      </c>
      <c r="AA66">
        <v>37.997242</v>
      </c>
      <c r="AB66">
        <v>38.846943000000003</v>
      </c>
      <c r="AC66">
        <v>39.647457000000003</v>
      </c>
      <c r="AD66">
        <v>40.456592999999998</v>
      </c>
      <c r="AE66">
        <v>41.287289000000001</v>
      </c>
      <c r="AF66">
        <v>42.139640999999997</v>
      </c>
      <c r="AG66">
        <v>42.993648999999998</v>
      </c>
      <c r="AH66">
        <v>43.785010999999997</v>
      </c>
      <c r="AI66">
        <v>44.597732999999998</v>
      </c>
      <c r="AJ66">
        <v>45.433075000000002</v>
      </c>
      <c r="AK66" s="25">
        <v>2.7E-2</v>
      </c>
    </row>
    <row r="67" spans="1:37">
      <c r="A67" t="s">
        <v>118</v>
      </c>
      <c r="B67" t="s">
        <v>211</v>
      </c>
      <c r="C67" t="s">
        <v>212</v>
      </c>
      <c r="D67" t="s">
        <v>143</v>
      </c>
      <c r="E67">
        <v>4.9032169999999997</v>
      </c>
      <c r="F67">
        <v>5.0134280000000002</v>
      </c>
      <c r="G67">
        <v>5.1071799999999996</v>
      </c>
      <c r="H67">
        <v>5.1915550000000001</v>
      </c>
      <c r="I67">
        <v>5.2724900000000003</v>
      </c>
      <c r="J67">
        <v>5.3503800000000004</v>
      </c>
      <c r="K67">
        <v>5.425306</v>
      </c>
      <c r="L67">
        <v>5.5005699999999997</v>
      </c>
      <c r="M67">
        <v>5.5815210000000004</v>
      </c>
      <c r="N67">
        <v>5.6671449999999997</v>
      </c>
      <c r="O67">
        <v>5.755871</v>
      </c>
      <c r="P67">
        <v>5.8519370000000004</v>
      </c>
      <c r="Q67">
        <v>5.9575339999999999</v>
      </c>
      <c r="R67">
        <v>6.0718769999999997</v>
      </c>
      <c r="S67">
        <v>6.1887869999999996</v>
      </c>
      <c r="T67">
        <v>6.3043870000000002</v>
      </c>
      <c r="U67">
        <v>6.4136499999999996</v>
      </c>
      <c r="V67">
        <v>6.5170969999999997</v>
      </c>
      <c r="W67">
        <v>6.6197619999999997</v>
      </c>
      <c r="X67">
        <v>6.7182919999999999</v>
      </c>
      <c r="Y67">
        <v>6.8158659999999998</v>
      </c>
      <c r="Z67">
        <v>6.9128350000000003</v>
      </c>
      <c r="AA67">
        <v>7.0110510000000001</v>
      </c>
      <c r="AB67">
        <v>7.1080860000000001</v>
      </c>
      <c r="AC67">
        <v>7.2034849999999997</v>
      </c>
      <c r="AD67">
        <v>7.2989990000000002</v>
      </c>
      <c r="AE67">
        <v>7.3936970000000004</v>
      </c>
      <c r="AF67">
        <v>7.487438</v>
      </c>
      <c r="AG67">
        <v>7.5784570000000002</v>
      </c>
      <c r="AH67">
        <v>7.6703419999999998</v>
      </c>
      <c r="AI67">
        <v>7.7655750000000001</v>
      </c>
      <c r="AJ67">
        <v>7.8669570000000002</v>
      </c>
      <c r="AK67" s="25">
        <v>1.4999999999999999E-2</v>
      </c>
    </row>
    <row r="68" spans="1:37">
      <c r="A68" t="s">
        <v>121</v>
      </c>
      <c r="B68" t="s">
        <v>213</v>
      </c>
      <c r="C68" t="s">
        <v>214</v>
      </c>
      <c r="D68" t="s">
        <v>143</v>
      </c>
      <c r="E68">
        <v>26.657378999999999</v>
      </c>
      <c r="F68">
        <v>28.126041000000001</v>
      </c>
      <c r="G68">
        <v>29.595427999999998</v>
      </c>
      <c r="H68">
        <v>31.145363</v>
      </c>
      <c r="I68">
        <v>32.643481999999999</v>
      </c>
      <c r="J68">
        <v>34.198867999999997</v>
      </c>
      <c r="K68">
        <v>35.740341000000001</v>
      </c>
      <c r="L68">
        <v>37.236930999999998</v>
      </c>
      <c r="M68">
        <v>38.801521000000001</v>
      </c>
      <c r="N68">
        <v>40.462192999999999</v>
      </c>
      <c r="O68">
        <v>42.153984000000001</v>
      </c>
      <c r="P68">
        <v>43.835898999999998</v>
      </c>
      <c r="Q68">
        <v>45.535263</v>
      </c>
      <c r="R68">
        <v>47.237904</v>
      </c>
      <c r="S68">
        <v>49.025143</v>
      </c>
      <c r="T68">
        <v>50.836815000000001</v>
      </c>
      <c r="U68">
        <v>52.649979000000002</v>
      </c>
      <c r="V68">
        <v>54.481960000000001</v>
      </c>
      <c r="W68">
        <v>56.325248999999999</v>
      </c>
      <c r="X68">
        <v>58.198360000000001</v>
      </c>
      <c r="Y68">
        <v>60.100273000000001</v>
      </c>
      <c r="Z68">
        <v>61.989882999999999</v>
      </c>
      <c r="AA68">
        <v>63.987166999999999</v>
      </c>
      <c r="AB68">
        <v>66.027809000000005</v>
      </c>
      <c r="AC68">
        <v>68.082069000000004</v>
      </c>
      <c r="AD68">
        <v>70.125870000000006</v>
      </c>
      <c r="AE68">
        <v>72.135658000000006</v>
      </c>
      <c r="AF68">
        <v>74.152901</v>
      </c>
      <c r="AG68">
        <v>76.116073999999998</v>
      </c>
      <c r="AH68">
        <v>78.115120000000005</v>
      </c>
      <c r="AI68">
        <v>80.083847000000006</v>
      </c>
      <c r="AJ68">
        <v>81.973838999999998</v>
      </c>
      <c r="AK68" s="25">
        <v>3.6999999999999998E-2</v>
      </c>
    </row>
    <row r="69" spans="1:37">
      <c r="A69" t="s">
        <v>124</v>
      </c>
      <c r="B69" t="s">
        <v>215</v>
      </c>
      <c r="C69" t="s">
        <v>216</v>
      </c>
      <c r="D69" t="s">
        <v>143</v>
      </c>
      <c r="E69">
        <v>7.3321579999999997</v>
      </c>
      <c r="F69">
        <v>7.3807669999999996</v>
      </c>
      <c r="G69">
        <v>7.469506</v>
      </c>
      <c r="H69">
        <v>7.54786</v>
      </c>
      <c r="I69">
        <v>7.6250819999999999</v>
      </c>
      <c r="J69">
        <v>7.7068190000000003</v>
      </c>
      <c r="K69">
        <v>7.7833220000000001</v>
      </c>
      <c r="L69">
        <v>7.8528460000000004</v>
      </c>
      <c r="M69">
        <v>7.9237229999999998</v>
      </c>
      <c r="N69">
        <v>7.9986689999999996</v>
      </c>
      <c r="O69">
        <v>8.0681820000000002</v>
      </c>
      <c r="P69">
        <v>8.1246799999999997</v>
      </c>
      <c r="Q69">
        <v>8.1698520000000006</v>
      </c>
      <c r="R69">
        <v>8.2103059999999992</v>
      </c>
      <c r="S69">
        <v>8.2556069999999995</v>
      </c>
      <c r="T69">
        <v>8.3079959999999993</v>
      </c>
      <c r="U69">
        <v>8.3614829999999998</v>
      </c>
      <c r="V69">
        <v>8.4078800000000005</v>
      </c>
      <c r="W69">
        <v>8.4453700000000005</v>
      </c>
      <c r="X69">
        <v>8.4789130000000004</v>
      </c>
      <c r="Y69">
        <v>8.5084350000000004</v>
      </c>
      <c r="Z69">
        <v>8.5399329999999996</v>
      </c>
      <c r="AA69">
        <v>8.5791710000000005</v>
      </c>
      <c r="AB69">
        <v>8.6253849999999996</v>
      </c>
      <c r="AC69">
        <v>8.6754750000000005</v>
      </c>
      <c r="AD69">
        <v>8.7246649999999999</v>
      </c>
      <c r="AE69">
        <v>8.7717849999999995</v>
      </c>
      <c r="AF69">
        <v>8.8190410000000004</v>
      </c>
      <c r="AG69">
        <v>8.8658599999999996</v>
      </c>
      <c r="AH69">
        <v>8.9150109999999998</v>
      </c>
      <c r="AI69">
        <v>8.9700699999999998</v>
      </c>
      <c r="AJ69">
        <v>9.0312409999999996</v>
      </c>
      <c r="AK69" s="25">
        <v>7.0000000000000001E-3</v>
      </c>
    </row>
    <row r="70" spans="1:37">
      <c r="A70" t="s">
        <v>127</v>
      </c>
      <c r="B70" t="s">
        <v>217</v>
      </c>
      <c r="C70" t="s">
        <v>218</v>
      </c>
      <c r="D70" t="s">
        <v>143</v>
      </c>
      <c r="E70">
        <v>8.6659769999999998</v>
      </c>
      <c r="F70">
        <v>9.0610789999999994</v>
      </c>
      <c r="G70">
        <v>9.4686160000000008</v>
      </c>
      <c r="H70">
        <v>9.9002219999999994</v>
      </c>
      <c r="I70">
        <v>10.354013</v>
      </c>
      <c r="J70">
        <v>10.825163999999999</v>
      </c>
      <c r="K70">
        <v>11.304501999999999</v>
      </c>
      <c r="L70">
        <v>11.787844</v>
      </c>
      <c r="M70">
        <v>12.291553</v>
      </c>
      <c r="N70">
        <v>12.816774000000001</v>
      </c>
      <c r="O70">
        <v>13.350498</v>
      </c>
      <c r="P70">
        <v>13.893568999999999</v>
      </c>
      <c r="Q70">
        <v>14.445759000000001</v>
      </c>
      <c r="R70">
        <v>15.006712</v>
      </c>
      <c r="S70">
        <v>15.588753000000001</v>
      </c>
      <c r="T70">
        <v>16.191690000000001</v>
      </c>
      <c r="U70">
        <v>16.807162999999999</v>
      </c>
      <c r="V70">
        <v>17.435986</v>
      </c>
      <c r="W70">
        <v>18.079529000000001</v>
      </c>
      <c r="X70">
        <v>18.74436</v>
      </c>
      <c r="Y70">
        <v>19.420836999999999</v>
      </c>
      <c r="Z70">
        <v>20.115316</v>
      </c>
      <c r="AA70">
        <v>20.832128999999998</v>
      </c>
      <c r="AB70">
        <v>21.561002999999999</v>
      </c>
      <c r="AC70">
        <v>22.306819999999998</v>
      </c>
      <c r="AD70">
        <v>23.066731999999998</v>
      </c>
      <c r="AE70">
        <v>23.847816000000002</v>
      </c>
      <c r="AF70">
        <v>24.640730000000001</v>
      </c>
      <c r="AG70">
        <v>25.433648999999999</v>
      </c>
      <c r="AH70">
        <v>26.251083000000001</v>
      </c>
      <c r="AI70">
        <v>27.106677999999999</v>
      </c>
      <c r="AJ70">
        <v>27.980646</v>
      </c>
      <c r="AK70" s="25">
        <v>3.9E-2</v>
      </c>
    </row>
    <row r="71" spans="1:37">
      <c r="A71" t="s">
        <v>130</v>
      </c>
      <c r="B71" t="s">
        <v>219</v>
      </c>
      <c r="C71" t="s">
        <v>220</v>
      </c>
      <c r="D71" t="s">
        <v>143</v>
      </c>
      <c r="E71">
        <v>12.309267999999999</v>
      </c>
      <c r="F71">
        <v>13.087329</v>
      </c>
      <c r="G71">
        <v>13.875422</v>
      </c>
      <c r="H71">
        <v>14.700673999999999</v>
      </c>
      <c r="I71">
        <v>15.590619</v>
      </c>
      <c r="J71">
        <v>16.545801000000001</v>
      </c>
      <c r="K71">
        <v>17.543075999999999</v>
      </c>
      <c r="L71">
        <v>18.584382999999999</v>
      </c>
      <c r="M71">
        <v>19.681457999999999</v>
      </c>
      <c r="N71">
        <v>20.826117</v>
      </c>
      <c r="O71">
        <v>22.007114000000001</v>
      </c>
      <c r="P71">
        <v>23.226868</v>
      </c>
      <c r="Q71">
        <v>24.489581999999999</v>
      </c>
      <c r="R71">
        <v>25.805499999999999</v>
      </c>
      <c r="S71">
        <v>27.184977</v>
      </c>
      <c r="T71">
        <v>28.620296</v>
      </c>
      <c r="U71">
        <v>30.105160000000001</v>
      </c>
      <c r="V71">
        <v>31.650746999999999</v>
      </c>
      <c r="W71">
        <v>33.255961999999997</v>
      </c>
      <c r="X71">
        <v>34.920344999999998</v>
      </c>
      <c r="Y71">
        <v>36.630684000000002</v>
      </c>
      <c r="Z71">
        <v>38.405914000000003</v>
      </c>
      <c r="AA71">
        <v>40.249541999999998</v>
      </c>
      <c r="AB71">
        <v>42.142937000000003</v>
      </c>
      <c r="AC71">
        <v>44.092269999999999</v>
      </c>
      <c r="AD71">
        <v>46.090057000000002</v>
      </c>
      <c r="AE71">
        <v>48.149883000000003</v>
      </c>
      <c r="AF71">
        <v>50.259529000000001</v>
      </c>
      <c r="AG71">
        <v>52.408034999999998</v>
      </c>
      <c r="AH71">
        <v>54.617080999999999</v>
      </c>
      <c r="AI71">
        <v>56.908760000000001</v>
      </c>
      <c r="AJ71">
        <v>59.259312000000001</v>
      </c>
      <c r="AK71" s="25">
        <v>5.1999999999999998E-2</v>
      </c>
    </row>
    <row r="72" spans="1:37">
      <c r="A72" t="s">
        <v>133</v>
      </c>
      <c r="B72" t="s">
        <v>221</v>
      </c>
      <c r="C72" t="s">
        <v>222</v>
      </c>
      <c r="D72" t="s">
        <v>143</v>
      </c>
      <c r="E72">
        <v>1.488812</v>
      </c>
      <c r="F72">
        <v>1.5298369999999999</v>
      </c>
      <c r="G72">
        <v>1.5755060000000001</v>
      </c>
      <c r="H72">
        <v>1.6229750000000001</v>
      </c>
      <c r="I72">
        <v>1.667611</v>
      </c>
      <c r="J72">
        <v>1.710879</v>
      </c>
      <c r="K72">
        <v>1.7522949999999999</v>
      </c>
      <c r="L72">
        <v>1.792756</v>
      </c>
      <c r="M72">
        <v>1.833677</v>
      </c>
      <c r="N72">
        <v>1.8760749999999999</v>
      </c>
      <c r="O72">
        <v>1.919206</v>
      </c>
      <c r="P72">
        <v>1.96279</v>
      </c>
      <c r="Q72">
        <v>2.0057079999999998</v>
      </c>
      <c r="R72">
        <v>2.0485229999999999</v>
      </c>
      <c r="S72">
        <v>2.0941169999999998</v>
      </c>
      <c r="T72">
        <v>2.141178</v>
      </c>
      <c r="U72">
        <v>2.188463</v>
      </c>
      <c r="V72">
        <v>2.2359079999999998</v>
      </c>
      <c r="W72">
        <v>2.2843740000000001</v>
      </c>
      <c r="X72">
        <v>2.33358</v>
      </c>
      <c r="Y72">
        <v>2.383232</v>
      </c>
      <c r="Z72">
        <v>2.433751</v>
      </c>
      <c r="AA72">
        <v>2.485744</v>
      </c>
      <c r="AB72">
        <v>2.5390990000000002</v>
      </c>
      <c r="AC72">
        <v>2.5933630000000001</v>
      </c>
      <c r="AD72">
        <v>2.648279</v>
      </c>
      <c r="AE72">
        <v>2.7039409999999999</v>
      </c>
      <c r="AF72">
        <v>2.760643</v>
      </c>
      <c r="AG72">
        <v>2.8168869999999999</v>
      </c>
      <c r="AH72">
        <v>2.8733810000000002</v>
      </c>
      <c r="AI72">
        <v>2.9296319999999998</v>
      </c>
      <c r="AJ72">
        <v>2.9850400000000001</v>
      </c>
      <c r="AK72" s="25">
        <v>2.3E-2</v>
      </c>
    </row>
    <row r="73" spans="1:37">
      <c r="A73" t="s">
        <v>223</v>
      </c>
      <c r="B73" t="s">
        <v>224</v>
      </c>
      <c r="C73" t="s">
        <v>225</v>
      </c>
      <c r="D73" t="s">
        <v>143</v>
      </c>
      <c r="E73">
        <v>153.39189099999999</v>
      </c>
      <c r="F73">
        <v>157.964157</v>
      </c>
      <c r="G73">
        <v>161.61479199999999</v>
      </c>
      <c r="H73">
        <v>165.90124499999999</v>
      </c>
      <c r="I73">
        <v>170.71816999999999</v>
      </c>
      <c r="J73">
        <v>175.773865</v>
      </c>
      <c r="K73">
        <v>180.79234299999999</v>
      </c>
      <c r="L73">
        <v>186.046997</v>
      </c>
      <c r="M73">
        <v>191.60183699999999</v>
      </c>
      <c r="N73">
        <v>197.06561300000001</v>
      </c>
      <c r="O73">
        <v>202.446426</v>
      </c>
      <c r="P73">
        <v>207.48793000000001</v>
      </c>
      <c r="Q73">
        <v>212.81771900000001</v>
      </c>
      <c r="R73">
        <v>218.097824</v>
      </c>
      <c r="S73">
        <v>223.563919</v>
      </c>
      <c r="T73">
        <v>229.108093</v>
      </c>
      <c r="U73">
        <v>234.758835</v>
      </c>
      <c r="V73">
        <v>240.47610499999999</v>
      </c>
      <c r="W73">
        <v>246.398651</v>
      </c>
      <c r="X73">
        <v>252.177795</v>
      </c>
      <c r="Y73">
        <v>258.08026100000001</v>
      </c>
      <c r="Z73">
        <v>264.13665800000001</v>
      </c>
      <c r="AA73">
        <v>270.55773900000003</v>
      </c>
      <c r="AB73">
        <v>276.99676499999998</v>
      </c>
      <c r="AC73">
        <v>283.47988900000001</v>
      </c>
      <c r="AD73">
        <v>290.02011099999999</v>
      </c>
      <c r="AE73">
        <v>296.58013899999997</v>
      </c>
      <c r="AF73">
        <v>303.265533</v>
      </c>
      <c r="AG73">
        <v>309.96069299999999</v>
      </c>
      <c r="AH73">
        <v>316.86318999999997</v>
      </c>
      <c r="AI73">
        <v>323.95617700000003</v>
      </c>
      <c r="AJ73">
        <v>330.89187600000002</v>
      </c>
      <c r="AK73" s="25">
        <v>2.5000000000000001E-2</v>
      </c>
    </row>
    <row r="74" spans="1:37">
      <c r="A74" t="s">
        <v>226</v>
      </c>
      <c r="C74" t="s">
        <v>227</v>
      </c>
    </row>
    <row r="75" spans="1:37">
      <c r="A75" t="s">
        <v>96</v>
      </c>
      <c r="B75" t="s">
        <v>228</v>
      </c>
      <c r="C75" t="s">
        <v>229</v>
      </c>
      <c r="D75" t="s">
        <v>143</v>
      </c>
      <c r="E75">
        <v>1222.993408</v>
      </c>
      <c r="F75">
        <v>1245.38501</v>
      </c>
      <c r="G75">
        <v>1270.2579350000001</v>
      </c>
      <c r="H75">
        <v>1290.457764</v>
      </c>
      <c r="I75">
        <v>1307.1331789999999</v>
      </c>
      <c r="J75">
        <v>1325.8835449999999</v>
      </c>
      <c r="K75">
        <v>1346.39978</v>
      </c>
      <c r="L75">
        <v>1366.3946530000001</v>
      </c>
      <c r="M75">
        <v>1386.9772949999999</v>
      </c>
      <c r="N75">
        <v>1409.3758539999999</v>
      </c>
      <c r="O75">
        <v>1434.0158690000001</v>
      </c>
      <c r="P75">
        <v>1459.4761960000001</v>
      </c>
      <c r="Q75">
        <v>1485.517212</v>
      </c>
      <c r="R75">
        <v>1512.3081050000001</v>
      </c>
      <c r="S75">
        <v>1538.8709719999999</v>
      </c>
      <c r="T75">
        <v>1563.6232910000001</v>
      </c>
      <c r="U75">
        <v>1587.8289789999999</v>
      </c>
      <c r="V75">
        <v>1613.7332759999999</v>
      </c>
      <c r="W75">
        <v>1640.1088870000001</v>
      </c>
      <c r="X75">
        <v>1667.4398189999999</v>
      </c>
      <c r="Y75">
        <v>1695.8133539999999</v>
      </c>
      <c r="Z75">
        <v>1724.8636469999999</v>
      </c>
      <c r="AA75">
        <v>1752.975586</v>
      </c>
      <c r="AB75">
        <v>1781.3413089999999</v>
      </c>
      <c r="AC75">
        <v>1810.3131100000001</v>
      </c>
      <c r="AD75">
        <v>1840.630981</v>
      </c>
      <c r="AE75">
        <v>1874.0067140000001</v>
      </c>
      <c r="AF75">
        <v>1909.959595</v>
      </c>
      <c r="AG75">
        <v>1947.451172</v>
      </c>
      <c r="AH75">
        <v>1987.4025879999999</v>
      </c>
      <c r="AI75">
        <v>2028.573975</v>
      </c>
      <c r="AJ75">
        <v>2071.0893550000001</v>
      </c>
      <c r="AK75" s="25">
        <v>1.7000000000000001E-2</v>
      </c>
    </row>
    <row r="76" spans="1:37">
      <c r="A76" t="s">
        <v>230</v>
      </c>
      <c r="B76" t="s">
        <v>231</v>
      </c>
      <c r="C76" t="s">
        <v>232</v>
      </c>
      <c r="D76" t="s">
        <v>143</v>
      </c>
      <c r="E76">
        <v>799.84222399999999</v>
      </c>
      <c r="F76">
        <v>813.75878899999998</v>
      </c>
      <c r="G76">
        <v>829.27770999999996</v>
      </c>
      <c r="H76">
        <v>841.777649</v>
      </c>
      <c r="I76">
        <v>851.99676499999998</v>
      </c>
      <c r="J76">
        <v>863.53967299999999</v>
      </c>
      <c r="K76">
        <v>876.20086700000002</v>
      </c>
      <c r="L76">
        <v>888.50476100000003</v>
      </c>
      <c r="M76">
        <v>901.16021699999999</v>
      </c>
      <c r="N76">
        <v>914.95147699999995</v>
      </c>
      <c r="O76">
        <v>930.14904799999999</v>
      </c>
      <c r="P76">
        <v>945.83538799999997</v>
      </c>
      <c r="Q76">
        <v>961.85449200000005</v>
      </c>
      <c r="R76">
        <v>978.31188999999995</v>
      </c>
      <c r="S76">
        <v>994.57824700000003</v>
      </c>
      <c r="T76">
        <v>1009.638367</v>
      </c>
      <c r="U76">
        <v>1024.3017580000001</v>
      </c>
      <c r="V76">
        <v>1040.003784</v>
      </c>
      <c r="W76">
        <v>1055.956177</v>
      </c>
      <c r="X76">
        <v>1072.466553</v>
      </c>
      <c r="Y76">
        <v>1089.582275</v>
      </c>
      <c r="Z76">
        <v>1107.067505</v>
      </c>
      <c r="AA76">
        <v>1124.1241460000001</v>
      </c>
      <c r="AB76">
        <v>1141.262207</v>
      </c>
      <c r="AC76">
        <v>1158.704956</v>
      </c>
      <c r="AD76">
        <v>1176.921875</v>
      </c>
      <c r="AE76">
        <v>1196.9998780000001</v>
      </c>
      <c r="AF76">
        <v>1218.6285399999999</v>
      </c>
      <c r="AG76">
        <v>1241.142456</v>
      </c>
      <c r="AH76">
        <v>1265.123779</v>
      </c>
      <c r="AI76">
        <v>1289.7799070000001</v>
      </c>
      <c r="AJ76">
        <v>1315.260254</v>
      </c>
      <c r="AK76" s="25">
        <v>1.6E-2</v>
      </c>
    </row>
    <row r="77" spans="1:37">
      <c r="A77" t="s">
        <v>233</v>
      </c>
      <c r="B77" t="s">
        <v>234</v>
      </c>
      <c r="C77" t="s">
        <v>235</v>
      </c>
      <c r="D77" t="s">
        <v>143</v>
      </c>
      <c r="E77">
        <v>313.65597500000001</v>
      </c>
      <c r="F77">
        <v>322.76644900000002</v>
      </c>
      <c r="G77">
        <v>332.577698</v>
      </c>
      <c r="H77">
        <v>341.15646400000003</v>
      </c>
      <c r="I77">
        <v>348.79400600000002</v>
      </c>
      <c r="J77">
        <v>357.02789300000001</v>
      </c>
      <c r="K77">
        <v>365.78973400000001</v>
      </c>
      <c r="L77">
        <v>374.446777</v>
      </c>
      <c r="M77">
        <v>383.315674</v>
      </c>
      <c r="N77">
        <v>392.75576799999999</v>
      </c>
      <c r="O77">
        <v>402.90081800000002</v>
      </c>
      <c r="P77">
        <v>413.35327100000001</v>
      </c>
      <c r="Q77">
        <v>424.048767</v>
      </c>
      <c r="R77">
        <v>435.04119900000001</v>
      </c>
      <c r="S77">
        <v>446.04568499999999</v>
      </c>
      <c r="T77">
        <v>456.59033199999999</v>
      </c>
      <c r="U77">
        <v>467.04415899999998</v>
      </c>
      <c r="V77">
        <v>478.081909</v>
      </c>
      <c r="W77">
        <v>489.34155299999998</v>
      </c>
      <c r="X77">
        <v>500.97287</v>
      </c>
      <c r="Y77">
        <v>513.01470900000004</v>
      </c>
      <c r="Z77">
        <v>525.35949700000003</v>
      </c>
      <c r="AA77">
        <v>537.06286599999999</v>
      </c>
      <c r="AB77">
        <v>548.94628899999998</v>
      </c>
      <c r="AC77">
        <v>561.12078899999995</v>
      </c>
      <c r="AD77">
        <v>573.82202099999995</v>
      </c>
      <c r="AE77">
        <v>587.59594700000002</v>
      </c>
      <c r="AF77">
        <v>602.30304000000001</v>
      </c>
      <c r="AG77">
        <v>617.62390100000005</v>
      </c>
      <c r="AH77">
        <v>633.85974099999999</v>
      </c>
      <c r="AI77">
        <v>650.62237500000003</v>
      </c>
      <c r="AJ77">
        <v>667.87377900000001</v>
      </c>
      <c r="AK77" s="25">
        <v>2.5000000000000001E-2</v>
      </c>
    </row>
    <row r="78" spans="1:37">
      <c r="A78" t="s">
        <v>236</v>
      </c>
      <c r="B78" t="s">
        <v>237</v>
      </c>
      <c r="C78" t="s">
        <v>238</v>
      </c>
      <c r="D78" t="s">
        <v>143</v>
      </c>
      <c r="E78">
        <v>109.495102</v>
      </c>
      <c r="F78">
        <v>108.85966500000001</v>
      </c>
      <c r="G78">
        <v>108.40255000000001</v>
      </c>
      <c r="H78">
        <v>107.523743</v>
      </c>
      <c r="I78">
        <v>106.342415</v>
      </c>
      <c r="J78">
        <v>105.31588000000001</v>
      </c>
      <c r="K78">
        <v>104.40922500000001</v>
      </c>
      <c r="L78">
        <v>103.44313</v>
      </c>
      <c r="M78">
        <v>102.501358</v>
      </c>
      <c r="N78">
        <v>101.66860200000001</v>
      </c>
      <c r="O78">
        <v>100.966087</v>
      </c>
      <c r="P78">
        <v>100.28750599999999</v>
      </c>
      <c r="Q78">
        <v>99.613906999999998</v>
      </c>
      <c r="R78">
        <v>98.955048000000005</v>
      </c>
      <c r="S78">
        <v>98.246894999999995</v>
      </c>
      <c r="T78">
        <v>97.394524000000004</v>
      </c>
      <c r="U78">
        <v>96.483069999999998</v>
      </c>
      <c r="V78">
        <v>95.647452999999999</v>
      </c>
      <c r="W78">
        <v>94.811188000000001</v>
      </c>
      <c r="X78">
        <v>94.000480999999994</v>
      </c>
      <c r="Y78">
        <v>93.216392999999997</v>
      </c>
      <c r="Z78">
        <v>92.436569000000006</v>
      </c>
      <c r="AA78">
        <v>91.788567</v>
      </c>
      <c r="AB78">
        <v>91.132773999999998</v>
      </c>
      <c r="AC78">
        <v>90.487221000000005</v>
      </c>
      <c r="AD78">
        <v>89.887191999999999</v>
      </c>
      <c r="AE78">
        <v>89.411002999999994</v>
      </c>
      <c r="AF78">
        <v>89.028046000000003</v>
      </c>
      <c r="AG78">
        <v>88.684783999999993</v>
      </c>
      <c r="AH78">
        <v>88.419112999999996</v>
      </c>
      <c r="AI78">
        <v>88.171729999999997</v>
      </c>
      <c r="AJ78">
        <v>87.955260999999993</v>
      </c>
      <c r="AK78" s="25">
        <v>-7.0000000000000001E-3</v>
      </c>
    </row>
    <row r="79" spans="1:37">
      <c r="A79" t="s">
        <v>100</v>
      </c>
      <c r="B79" t="s">
        <v>239</v>
      </c>
      <c r="C79" t="s">
        <v>240</v>
      </c>
      <c r="D79" t="s">
        <v>143</v>
      </c>
      <c r="E79">
        <v>186.01928699999999</v>
      </c>
      <c r="F79">
        <v>189.453644</v>
      </c>
      <c r="G79">
        <v>192.848389</v>
      </c>
      <c r="H79">
        <v>196.286697</v>
      </c>
      <c r="I79">
        <v>199.85536200000001</v>
      </c>
      <c r="J79">
        <v>203.63107299999999</v>
      </c>
      <c r="K79">
        <v>207.36039700000001</v>
      </c>
      <c r="L79">
        <v>211.064651</v>
      </c>
      <c r="M79">
        <v>215.05484000000001</v>
      </c>
      <c r="N79">
        <v>219.20349100000001</v>
      </c>
      <c r="O79">
        <v>223.46028100000001</v>
      </c>
      <c r="P79">
        <v>227.87312299999999</v>
      </c>
      <c r="Q79">
        <v>232.332077</v>
      </c>
      <c r="R79">
        <v>237.009399</v>
      </c>
      <c r="S79">
        <v>242.01412999999999</v>
      </c>
      <c r="T79">
        <v>247.264816</v>
      </c>
      <c r="U79">
        <v>252.64054899999999</v>
      </c>
      <c r="V79">
        <v>258.08288599999997</v>
      </c>
      <c r="W79">
        <v>263.737549</v>
      </c>
      <c r="X79">
        <v>269.65112299999998</v>
      </c>
      <c r="Y79">
        <v>275.57656900000001</v>
      </c>
      <c r="Z79">
        <v>281.604736</v>
      </c>
      <c r="AA79">
        <v>287.84884599999998</v>
      </c>
      <c r="AB79">
        <v>294.260895</v>
      </c>
      <c r="AC79">
        <v>300.82318099999998</v>
      </c>
      <c r="AD79">
        <v>307.48614500000002</v>
      </c>
      <c r="AE79">
        <v>314.35827599999999</v>
      </c>
      <c r="AF79">
        <v>321.41461199999998</v>
      </c>
      <c r="AG79">
        <v>328.578033</v>
      </c>
      <c r="AH79">
        <v>335.91729700000002</v>
      </c>
      <c r="AI79">
        <v>343.50216699999999</v>
      </c>
      <c r="AJ79">
        <v>351.21640000000002</v>
      </c>
      <c r="AK79" s="25">
        <v>2.1000000000000001E-2</v>
      </c>
    </row>
    <row r="80" spans="1:37">
      <c r="A80" t="s">
        <v>103</v>
      </c>
      <c r="B80" t="s">
        <v>241</v>
      </c>
      <c r="C80" t="s">
        <v>242</v>
      </c>
      <c r="D80" t="s">
        <v>143</v>
      </c>
      <c r="E80">
        <v>193.46186800000001</v>
      </c>
      <c r="F80">
        <v>198.44021599999999</v>
      </c>
      <c r="G80">
        <v>203.580231</v>
      </c>
      <c r="H80">
        <v>208.972992</v>
      </c>
      <c r="I80">
        <v>214.41984600000001</v>
      </c>
      <c r="J80">
        <v>220.013397</v>
      </c>
      <c r="K80">
        <v>225.395126</v>
      </c>
      <c r="L80">
        <v>230.70253</v>
      </c>
      <c r="M80">
        <v>236.19914199999999</v>
      </c>
      <c r="N80">
        <v>241.94416799999999</v>
      </c>
      <c r="O80">
        <v>247.93394499999999</v>
      </c>
      <c r="P80">
        <v>254.07661400000001</v>
      </c>
      <c r="Q80">
        <v>260.40927099999999</v>
      </c>
      <c r="R80">
        <v>266.84832799999998</v>
      </c>
      <c r="S80">
        <v>273.693085</v>
      </c>
      <c r="T80">
        <v>280.85961900000001</v>
      </c>
      <c r="U80">
        <v>288.084137</v>
      </c>
      <c r="V80">
        <v>295.38244600000002</v>
      </c>
      <c r="W80">
        <v>302.81408699999997</v>
      </c>
      <c r="X80">
        <v>310.50753800000001</v>
      </c>
      <c r="Y80">
        <v>318.072632</v>
      </c>
      <c r="Z80">
        <v>329.35043300000001</v>
      </c>
      <c r="AA80">
        <v>338.38610799999998</v>
      </c>
      <c r="AB80">
        <v>347.53884900000003</v>
      </c>
      <c r="AC80">
        <v>356.86318999999997</v>
      </c>
      <c r="AD80">
        <v>366.21292099999999</v>
      </c>
      <c r="AE80">
        <v>375.75509599999998</v>
      </c>
      <c r="AF80">
        <v>385.43966699999999</v>
      </c>
      <c r="AG80">
        <v>395.04467799999998</v>
      </c>
      <c r="AH80">
        <v>404.86807299999998</v>
      </c>
      <c r="AI80">
        <v>415.08663899999999</v>
      </c>
      <c r="AJ80">
        <v>425.49056999999999</v>
      </c>
      <c r="AK80" s="25">
        <v>2.5999999999999999E-2</v>
      </c>
    </row>
    <row r="81" spans="1:37">
      <c r="A81" t="s">
        <v>106</v>
      </c>
      <c r="B81" t="s">
        <v>243</v>
      </c>
      <c r="C81" t="s">
        <v>244</v>
      </c>
      <c r="D81" t="s">
        <v>143</v>
      </c>
      <c r="E81">
        <v>256.62100199999998</v>
      </c>
      <c r="F81">
        <v>266.64501999999999</v>
      </c>
      <c r="G81">
        <v>276.50479100000001</v>
      </c>
      <c r="H81">
        <v>286.53619400000002</v>
      </c>
      <c r="I81">
        <v>296.88128699999999</v>
      </c>
      <c r="J81">
        <v>307.51419099999998</v>
      </c>
      <c r="K81">
        <v>318.13583399999999</v>
      </c>
      <c r="L81">
        <v>328.726135</v>
      </c>
      <c r="M81">
        <v>339.25357100000002</v>
      </c>
      <c r="N81">
        <v>350.10287499999998</v>
      </c>
      <c r="O81">
        <v>361.37109400000003</v>
      </c>
      <c r="P81">
        <v>372.96881100000002</v>
      </c>
      <c r="Q81">
        <v>384.842377</v>
      </c>
      <c r="R81">
        <v>396.89599600000003</v>
      </c>
      <c r="S81">
        <v>409.55496199999999</v>
      </c>
      <c r="T81">
        <v>422.763214</v>
      </c>
      <c r="U81">
        <v>436.323486</v>
      </c>
      <c r="V81">
        <v>450.33563199999998</v>
      </c>
      <c r="W81">
        <v>464.71850599999999</v>
      </c>
      <c r="X81">
        <v>479.68270899999999</v>
      </c>
      <c r="Y81">
        <v>495.07260100000002</v>
      </c>
      <c r="Z81">
        <v>510.36407500000001</v>
      </c>
      <c r="AA81">
        <v>527.62884499999996</v>
      </c>
      <c r="AB81">
        <v>545.19543499999997</v>
      </c>
      <c r="AC81">
        <v>563.25347899999997</v>
      </c>
      <c r="AD81">
        <v>581.84918200000004</v>
      </c>
      <c r="AE81">
        <v>601.06994599999996</v>
      </c>
      <c r="AF81">
        <v>620.94580099999996</v>
      </c>
      <c r="AG81">
        <v>641.04834000000005</v>
      </c>
      <c r="AH81">
        <v>661.90216099999998</v>
      </c>
      <c r="AI81">
        <v>683.68218999999999</v>
      </c>
      <c r="AJ81">
        <v>706.07287599999995</v>
      </c>
      <c r="AK81" s="25">
        <v>3.3000000000000002E-2</v>
      </c>
    </row>
    <row r="82" spans="1:37">
      <c r="A82" t="s">
        <v>109</v>
      </c>
      <c r="B82" t="s">
        <v>245</v>
      </c>
      <c r="C82" t="s">
        <v>246</v>
      </c>
      <c r="D82" t="s">
        <v>143</v>
      </c>
      <c r="E82">
        <v>1426.3477780000001</v>
      </c>
      <c r="F82">
        <v>1459.815186</v>
      </c>
      <c r="G82">
        <v>1492.348755</v>
      </c>
      <c r="H82">
        <v>1525.4602050000001</v>
      </c>
      <c r="I82">
        <v>1559.321533</v>
      </c>
      <c r="J82">
        <v>1594.785034</v>
      </c>
      <c r="K82">
        <v>1630.7170410000001</v>
      </c>
      <c r="L82">
        <v>1666.4542240000001</v>
      </c>
      <c r="M82">
        <v>1703.602173</v>
      </c>
      <c r="N82">
        <v>1741.7310789999999</v>
      </c>
      <c r="O82">
        <v>1780.271606</v>
      </c>
      <c r="P82">
        <v>1819.260254</v>
      </c>
      <c r="Q82">
        <v>1859.178467</v>
      </c>
      <c r="R82">
        <v>1899.805664</v>
      </c>
      <c r="S82">
        <v>1941.767456</v>
      </c>
      <c r="T82">
        <v>1984.8168949999999</v>
      </c>
      <c r="U82">
        <v>2028.509888</v>
      </c>
      <c r="V82">
        <v>2073.2702640000002</v>
      </c>
      <c r="W82">
        <v>2118.9184570000002</v>
      </c>
      <c r="X82">
        <v>2165.7685550000001</v>
      </c>
      <c r="Y82">
        <v>2212.9311520000001</v>
      </c>
      <c r="Z82">
        <v>2259.4672850000002</v>
      </c>
      <c r="AA82">
        <v>2308.860596</v>
      </c>
      <c r="AB82">
        <v>2359.092529</v>
      </c>
      <c r="AC82">
        <v>2409.8286130000001</v>
      </c>
      <c r="AD82">
        <v>2461.0183109999998</v>
      </c>
      <c r="AE82">
        <v>2513.389893</v>
      </c>
      <c r="AF82">
        <v>2567.336182</v>
      </c>
      <c r="AG82">
        <v>2622.8427729999999</v>
      </c>
      <c r="AH82">
        <v>2681.3447270000001</v>
      </c>
      <c r="AI82">
        <v>2743.9533689999998</v>
      </c>
      <c r="AJ82">
        <v>2809.7541500000002</v>
      </c>
      <c r="AK82" s="25">
        <v>2.1999999999999999E-2</v>
      </c>
    </row>
    <row r="83" spans="1:37">
      <c r="A83" t="s">
        <v>112</v>
      </c>
      <c r="B83" t="s">
        <v>247</v>
      </c>
      <c r="C83" t="s">
        <v>248</v>
      </c>
      <c r="D83" t="s">
        <v>143</v>
      </c>
      <c r="E83">
        <v>185.05226099999999</v>
      </c>
      <c r="F83">
        <v>193.27262899999999</v>
      </c>
      <c r="G83">
        <v>201.93403599999999</v>
      </c>
      <c r="H83">
        <v>211.09204099999999</v>
      </c>
      <c r="I83">
        <v>220.76738</v>
      </c>
      <c r="J83">
        <v>230.86192299999999</v>
      </c>
      <c r="K83">
        <v>241.27380400000001</v>
      </c>
      <c r="L83">
        <v>251.96818500000001</v>
      </c>
      <c r="M83">
        <v>262.99954200000002</v>
      </c>
      <c r="N83">
        <v>274.431488</v>
      </c>
      <c r="O83">
        <v>286.36175500000002</v>
      </c>
      <c r="P83">
        <v>298.69442700000002</v>
      </c>
      <c r="Q83">
        <v>311.62893700000001</v>
      </c>
      <c r="R83">
        <v>324.92260700000003</v>
      </c>
      <c r="S83">
        <v>338.89080799999999</v>
      </c>
      <c r="T83">
        <v>353.61044299999998</v>
      </c>
      <c r="U83">
        <v>369.01556399999998</v>
      </c>
      <c r="V83">
        <v>385.11248799999998</v>
      </c>
      <c r="W83">
        <v>401.86608899999999</v>
      </c>
      <c r="X83">
        <v>419.29892000000001</v>
      </c>
      <c r="Y83">
        <v>437.50100700000002</v>
      </c>
      <c r="Z83">
        <v>458.119507</v>
      </c>
      <c r="AA83">
        <v>478.865814</v>
      </c>
      <c r="AB83">
        <v>500.38995399999999</v>
      </c>
      <c r="AC83">
        <v>522.85601799999995</v>
      </c>
      <c r="AD83">
        <v>546.33630400000004</v>
      </c>
      <c r="AE83">
        <v>570.89331100000004</v>
      </c>
      <c r="AF83">
        <v>596.52313200000003</v>
      </c>
      <c r="AG83">
        <v>622.95623799999998</v>
      </c>
      <c r="AH83">
        <v>650.65093999999999</v>
      </c>
      <c r="AI83">
        <v>679.72882100000004</v>
      </c>
      <c r="AJ83">
        <v>710.17181400000004</v>
      </c>
      <c r="AK83" s="25">
        <v>4.3999999999999997E-2</v>
      </c>
    </row>
    <row r="84" spans="1:37">
      <c r="A84" t="s">
        <v>115</v>
      </c>
      <c r="B84" t="s">
        <v>249</v>
      </c>
      <c r="C84" t="s">
        <v>250</v>
      </c>
      <c r="D84" t="s">
        <v>143</v>
      </c>
      <c r="E84">
        <v>410.16345200000001</v>
      </c>
      <c r="F84">
        <v>426.49041699999998</v>
      </c>
      <c r="G84">
        <v>442.02673299999998</v>
      </c>
      <c r="H84">
        <v>457.36093099999999</v>
      </c>
      <c r="I84">
        <v>473.23107900000002</v>
      </c>
      <c r="J84">
        <v>489.62377900000001</v>
      </c>
      <c r="K84">
        <v>506.05426</v>
      </c>
      <c r="L84">
        <v>522.58624299999997</v>
      </c>
      <c r="M84">
        <v>540.43170199999997</v>
      </c>
      <c r="N84">
        <v>557.33392300000003</v>
      </c>
      <c r="O84">
        <v>575.07275400000003</v>
      </c>
      <c r="P84">
        <v>593.51019299999996</v>
      </c>
      <c r="Q84">
        <v>612.986267</v>
      </c>
      <c r="R84">
        <v>632.88622999999995</v>
      </c>
      <c r="S84">
        <v>653.229736</v>
      </c>
      <c r="T84">
        <v>674.63000499999998</v>
      </c>
      <c r="U84">
        <v>696.83007799999996</v>
      </c>
      <c r="V84">
        <v>719.72161900000003</v>
      </c>
      <c r="W84">
        <v>743.10784899999999</v>
      </c>
      <c r="X84">
        <v>766.35351600000001</v>
      </c>
      <c r="Y84">
        <v>790.38299600000005</v>
      </c>
      <c r="Z84">
        <v>813.08624299999997</v>
      </c>
      <c r="AA84">
        <v>839.77581799999996</v>
      </c>
      <c r="AB84">
        <v>867.45404099999996</v>
      </c>
      <c r="AC84">
        <v>894.88073699999995</v>
      </c>
      <c r="AD84">
        <v>923.29571499999997</v>
      </c>
      <c r="AE84">
        <v>953.01995799999997</v>
      </c>
      <c r="AF84">
        <v>984.08776899999998</v>
      </c>
      <c r="AG84">
        <v>1016.106628</v>
      </c>
      <c r="AH84">
        <v>1047.5850829999999</v>
      </c>
      <c r="AI84">
        <v>1080.488525</v>
      </c>
      <c r="AJ84">
        <v>1114.8985600000001</v>
      </c>
      <c r="AK84" s="25">
        <v>3.3000000000000002E-2</v>
      </c>
    </row>
    <row r="85" spans="1:37">
      <c r="A85" t="s">
        <v>118</v>
      </c>
      <c r="B85" t="s">
        <v>251</v>
      </c>
      <c r="C85" t="s">
        <v>252</v>
      </c>
      <c r="D85" t="s">
        <v>143</v>
      </c>
      <c r="E85">
        <v>264.60684199999997</v>
      </c>
      <c r="F85">
        <v>270.50408900000002</v>
      </c>
      <c r="G85">
        <v>275.791382</v>
      </c>
      <c r="H85">
        <v>280.78213499999998</v>
      </c>
      <c r="I85">
        <v>285.75253300000003</v>
      </c>
      <c r="J85">
        <v>290.71292099999999</v>
      </c>
      <c r="K85">
        <v>295.67413299999998</v>
      </c>
      <c r="L85">
        <v>300.77993800000002</v>
      </c>
      <c r="M85">
        <v>306.30761699999999</v>
      </c>
      <c r="N85">
        <v>312.22210699999999</v>
      </c>
      <c r="O85">
        <v>318.45803799999999</v>
      </c>
      <c r="P85">
        <v>325.244415</v>
      </c>
      <c r="Q85">
        <v>332.70062300000001</v>
      </c>
      <c r="R85">
        <v>340.81310999999999</v>
      </c>
      <c r="S85">
        <v>349.279449</v>
      </c>
      <c r="T85">
        <v>357.904449</v>
      </c>
      <c r="U85">
        <v>366.42068499999999</v>
      </c>
      <c r="V85">
        <v>374.84719799999999</v>
      </c>
      <c r="W85">
        <v>383.454926</v>
      </c>
      <c r="X85">
        <v>392.060272</v>
      </c>
      <c r="Y85">
        <v>400.83960000000002</v>
      </c>
      <c r="Z85">
        <v>405.82324199999999</v>
      </c>
      <c r="AA85">
        <v>415.73266599999999</v>
      </c>
      <c r="AB85">
        <v>425.83624300000002</v>
      </c>
      <c r="AC85">
        <v>436.10672</v>
      </c>
      <c r="AD85">
        <v>446.65154999999999</v>
      </c>
      <c r="AE85">
        <v>457.42022700000001</v>
      </c>
      <c r="AF85">
        <v>468.40566999999999</v>
      </c>
      <c r="AG85">
        <v>479.50299100000001</v>
      </c>
      <c r="AH85">
        <v>490.93737800000002</v>
      </c>
      <c r="AI85">
        <v>502.87780800000002</v>
      </c>
      <c r="AJ85">
        <v>515.52246100000002</v>
      </c>
      <c r="AK85" s="25">
        <v>2.1999999999999999E-2</v>
      </c>
    </row>
    <row r="86" spans="1:37">
      <c r="A86" t="s">
        <v>121</v>
      </c>
      <c r="B86" t="s">
        <v>253</v>
      </c>
      <c r="C86" t="s">
        <v>254</v>
      </c>
      <c r="D86" t="s">
        <v>143</v>
      </c>
      <c r="E86">
        <v>839.93310499999995</v>
      </c>
      <c r="F86">
        <v>891.04272500000002</v>
      </c>
      <c r="G86">
        <v>943.34332300000005</v>
      </c>
      <c r="H86">
        <v>999.26739499999996</v>
      </c>
      <c r="I86">
        <v>1054.8989260000001</v>
      </c>
      <c r="J86">
        <v>1113.575439</v>
      </c>
      <c r="K86">
        <v>1173.167725</v>
      </c>
      <c r="L86">
        <v>1232.7062989999999</v>
      </c>
      <c r="M86">
        <v>1295.7854</v>
      </c>
      <c r="N86">
        <v>1363.4304199999999</v>
      </c>
      <c r="O86">
        <v>1433.656982</v>
      </c>
      <c r="P86">
        <v>1505.1724850000001</v>
      </c>
      <c r="Q86">
        <v>1578.919678</v>
      </c>
      <c r="R86">
        <v>1654.4698490000001</v>
      </c>
      <c r="S86">
        <v>1734.677246</v>
      </c>
      <c r="T86">
        <v>1817.5821530000001</v>
      </c>
      <c r="U86">
        <v>1902.442871</v>
      </c>
      <c r="V86">
        <v>1989.9229740000001</v>
      </c>
      <c r="W86">
        <v>2079.8134770000001</v>
      </c>
      <c r="X86">
        <v>2172.8542480000001</v>
      </c>
      <c r="Y86">
        <v>2269.091797</v>
      </c>
      <c r="Z86">
        <v>2345.7326659999999</v>
      </c>
      <c r="AA86">
        <v>2442.3774410000001</v>
      </c>
      <c r="AB86">
        <v>2542.4541020000001</v>
      </c>
      <c r="AC86">
        <v>2644.8920899999998</v>
      </c>
      <c r="AD86">
        <v>2748.7963869999999</v>
      </c>
      <c r="AE86">
        <v>2853.2578119999998</v>
      </c>
      <c r="AF86">
        <v>2959.9133299999999</v>
      </c>
      <c r="AG86">
        <v>3066.3276369999999</v>
      </c>
      <c r="AH86">
        <v>3176.116943</v>
      </c>
      <c r="AI86">
        <v>3286.6403810000002</v>
      </c>
      <c r="AJ86">
        <v>3395.88501</v>
      </c>
      <c r="AK86" s="25">
        <v>4.5999999999999999E-2</v>
      </c>
    </row>
    <row r="87" spans="1:37">
      <c r="A87" t="s">
        <v>124</v>
      </c>
      <c r="B87" t="s">
        <v>255</v>
      </c>
      <c r="C87" t="s">
        <v>256</v>
      </c>
      <c r="D87" t="s">
        <v>143</v>
      </c>
      <c r="E87">
        <v>325.57019000000003</v>
      </c>
      <c r="F87">
        <v>329.82549999999998</v>
      </c>
      <c r="G87">
        <v>335.83429000000001</v>
      </c>
      <c r="H87">
        <v>341.52136200000001</v>
      </c>
      <c r="I87">
        <v>347.27001999999999</v>
      </c>
      <c r="J87">
        <v>353.32455399999998</v>
      </c>
      <c r="K87">
        <v>359.26959199999999</v>
      </c>
      <c r="L87">
        <v>365.02359000000001</v>
      </c>
      <c r="M87">
        <v>370.94885299999999</v>
      </c>
      <c r="N87">
        <v>377.17166099999997</v>
      </c>
      <c r="O87">
        <v>383.26916499999999</v>
      </c>
      <c r="P87">
        <v>388.888397</v>
      </c>
      <c r="Q87">
        <v>394.09082000000001</v>
      </c>
      <c r="R87">
        <v>399.171021</v>
      </c>
      <c r="S87">
        <v>404.57647700000001</v>
      </c>
      <c r="T87">
        <v>410.42364500000002</v>
      </c>
      <c r="U87">
        <v>416.43585200000001</v>
      </c>
      <c r="V87">
        <v>422.216431</v>
      </c>
      <c r="W87">
        <v>427.666809</v>
      </c>
      <c r="X87">
        <v>433.02261399999998</v>
      </c>
      <c r="Y87">
        <v>438.27624500000002</v>
      </c>
      <c r="Z87">
        <v>442.19970699999999</v>
      </c>
      <c r="AA87">
        <v>448.14172400000001</v>
      </c>
      <c r="AB87">
        <v>454.55499300000002</v>
      </c>
      <c r="AC87">
        <v>461.29061899999999</v>
      </c>
      <c r="AD87">
        <v>468.10379</v>
      </c>
      <c r="AE87">
        <v>474.93240400000002</v>
      </c>
      <c r="AF87">
        <v>481.89407299999999</v>
      </c>
      <c r="AG87">
        <v>488.959473</v>
      </c>
      <c r="AH87">
        <v>496.283142</v>
      </c>
      <c r="AI87">
        <v>504.07183800000001</v>
      </c>
      <c r="AJ87">
        <v>512.34960899999999</v>
      </c>
      <c r="AK87" s="25">
        <v>1.4999999999999999E-2</v>
      </c>
    </row>
    <row r="88" spans="1:37">
      <c r="A88" t="s">
        <v>127</v>
      </c>
      <c r="B88" t="s">
        <v>257</v>
      </c>
      <c r="C88" t="s">
        <v>258</v>
      </c>
      <c r="D88" t="s">
        <v>143</v>
      </c>
      <c r="E88">
        <v>519.61199999999997</v>
      </c>
      <c r="F88">
        <v>550.92401099999995</v>
      </c>
      <c r="G88">
        <v>583.75567599999999</v>
      </c>
      <c r="H88">
        <v>618.88867200000004</v>
      </c>
      <c r="I88">
        <v>656.27874799999995</v>
      </c>
      <c r="J88">
        <v>695.68780500000003</v>
      </c>
      <c r="K88">
        <v>736.57769800000005</v>
      </c>
      <c r="L88">
        <v>778.714294</v>
      </c>
      <c r="M88">
        <v>823.23175000000003</v>
      </c>
      <c r="N88">
        <v>870.28527799999995</v>
      </c>
      <c r="O88">
        <v>919.05645800000002</v>
      </c>
      <c r="P88">
        <v>969.65411400000005</v>
      </c>
      <c r="Q88">
        <v>1022.1161499999999</v>
      </c>
      <c r="R88">
        <v>1076.4685059999999</v>
      </c>
      <c r="S88">
        <v>1133.665405</v>
      </c>
      <c r="T88">
        <v>1193.7841800000001</v>
      </c>
      <c r="U88">
        <v>1256.2921140000001</v>
      </c>
      <c r="V88">
        <v>1321.322876</v>
      </c>
      <c r="W88">
        <v>1389.0563959999999</v>
      </c>
      <c r="X88">
        <v>1460.088135</v>
      </c>
      <c r="Y88">
        <v>1533.7604980000001</v>
      </c>
      <c r="Z88">
        <v>1626.7177730000001</v>
      </c>
      <c r="AA88">
        <v>1710.394409</v>
      </c>
      <c r="AB88">
        <v>1797.2791749999999</v>
      </c>
      <c r="AC88">
        <v>1887.884644</v>
      </c>
      <c r="AD88">
        <v>1982.0876459999999</v>
      </c>
      <c r="AE88">
        <v>2080.6191410000001</v>
      </c>
      <c r="AF88">
        <v>2182.797607</v>
      </c>
      <c r="AG88">
        <v>2287.6694339999999</v>
      </c>
      <c r="AH88">
        <v>2397.5407709999999</v>
      </c>
      <c r="AI88">
        <v>2513.8476559999999</v>
      </c>
      <c r="AJ88">
        <v>2634.9609380000002</v>
      </c>
      <c r="AK88" s="25">
        <v>5.3999999999999999E-2</v>
      </c>
    </row>
    <row r="89" spans="1:37">
      <c r="A89" t="s">
        <v>130</v>
      </c>
      <c r="B89" t="s">
        <v>259</v>
      </c>
      <c r="C89" t="s">
        <v>260</v>
      </c>
      <c r="D89" t="s">
        <v>143</v>
      </c>
      <c r="E89">
        <v>234.22122200000001</v>
      </c>
      <c r="F89">
        <v>249.97868299999999</v>
      </c>
      <c r="G89">
        <v>266.23580900000002</v>
      </c>
      <c r="H89">
        <v>283.503174</v>
      </c>
      <c r="I89">
        <v>302.31912199999999</v>
      </c>
      <c r="J89">
        <v>322.74188199999998</v>
      </c>
      <c r="K89">
        <v>344.38619999999997</v>
      </c>
      <c r="L89">
        <v>367.32607999999999</v>
      </c>
      <c r="M89">
        <v>391.829926</v>
      </c>
      <c r="N89">
        <v>417.788116</v>
      </c>
      <c r="O89">
        <v>445.02508499999999</v>
      </c>
      <c r="P89">
        <v>473.62924199999998</v>
      </c>
      <c r="Q89">
        <v>503.72799700000002</v>
      </c>
      <c r="R89">
        <v>535.57843000000003</v>
      </c>
      <c r="S89">
        <v>569.45001200000002</v>
      </c>
      <c r="T89">
        <v>605.24823000000004</v>
      </c>
      <c r="U89">
        <v>642.90283199999999</v>
      </c>
      <c r="V89">
        <v>682.71185300000002</v>
      </c>
      <c r="W89">
        <v>724.72302200000001</v>
      </c>
      <c r="X89">
        <v>768.99865699999998</v>
      </c>
      <c r="Y89">
        <v>815.32214399999998</v>
      </c>
      <c r="Z89">
        <v>870.93426499999998</v>
      </c>
      <c r="AA89">
        <v>923.71490500000004</v>
      </c>
      <c r="AB89">
        <v>978.98175000000003</v>
      </c>
      <c r="AC89">
        <v>1036.965942</v>
      </c>
      <c r="AD89">
        <v>1097.583862</v>
      </c>
      <c r="AE89">
        <v>1161.2532960000001</v>
      </c>
      <c r="AF89">
        <v>1227.783936</v>
      </c>
      <c r="AG89">
        <v>1297.0043949999999</v>
      </c>
      <c r="AH89">
        <v>1369.5483400000001</v>
      </c>
      <c r="AI89">
        <v>1446.094482</v>
      </c>
      <c r="AJ89">
        <v>1526.1755370000001</v>
      </c>
      <c r="AK89" s="25">
        <v>6.2E-2</v>
      </c>
    </row>
    <row r="90" spans="1:37">
      <c r="A90" t="s">
        <v>133</v>
      </c>
      <c r="B90" t="s">
        <v>261</v>
      </c>
      <c r="C90" t="s">
        <v>262</v>
      </c>
      <c r="D90" t="s">
        <v>143</v>
      </c>
      <c r="E90">
        <v>191.95015000000001</v>
      </c>
      <c r="F90">
        <v>198.843018</v>
      </c>
      <c r="G90">
        <v>206.449219</v>
      </c>
      <c r="H90">
        <v>214.436081</v>
      </c>
      <c r="I90">
        <v>222.22479200000001</v>
      </c>
      <c r="J90">
        <v>229.99224899999999</v>
      </c>
      <c r="K90">
        <v>237.67254600000001</v>
      </c>
      <c r="L90">
        <v>245.376587</v>
      </c>
      <c r="M90">
        <v>253.29110700000001</v>
      </c>
      <c r="N90">
        <v>261.55944799999997</v>
      </c>
      <c r="O90">
        <v>270.088257</v>
      </c>
      <c r="P90">
        <v>278.84545900000001</v>
      </c>
      <c r="Q90">
        <v>287.68090799999999</v>
      </c>
      <c r="R90">
        <v>296.67422499999998</v>
      </c>
      <c r="S90">
        <v>306.23968500000001</v>
      </c>
      <c r="T90">
        <v>316.204071</v>
      </c>
      <c r="U90">
        <v>326.39727800000003</v>
      </c>
      <c r="V90">
        <v>336.81484999999998</v>
      </c>
      <c r="W90">
        <v>347.58987400000001</v>
      </c>
      <c r="X90">
        <v>358.68908699999997</v>
      </c>
      <c r="Y90">
        <v>370.07577500000002</v>
      </c>
      <c r="Z90">
        <v>383.81130999999999</v>
      </c>
      <c r="AA90">
        <v>396.16317700000002</v>
      </c>
      <c r="AB90">
        <v>408.980591</v>
      </c>
      <c r="AC90">
        <v>422.20336900000001</v>
      </c>
      <c r="AD90">
        <v>435.79904199999999</v>
      </c>
      <c r="AE90">
        <v>449.790955</v>
      </c>
      <c r="AF90">
        <v>464.23818999999997</v>
      </c>
      <c r="AG90">
        <v>478.89877300000001</v>
      </c>
      <c r="AH90">
        <v>493.89587399999999</v>
      </c>
      <c r="AI90">
        <v>509.15103099999999</v>
      </c>
      <c r="AJ90">
        <v>524.56280500000003</v>
      </c>
      <c r="AK90" s="25">
        <v>3.3000000000000002E-2</v>
      </c>
    </row>
    <row r="91" spans="1:37">
      <c r="A91" t="s">
        <v>223</v>
      </c>
      <c r="B91" t="s">
        <v>263</v>
      </c>
      <c r="C91" t="s">
        <v>264</v>
      </c>
      <c r="D91" t="s">
        <v>143</v>
      </c>
      <c r="E91">
        <v>6256.5527339999999</v>
      </c>
      <c r="F91">
        <v>6470.6201170000004</v>
      </c>
      <c r="G91">
        <v>6690.9111329999996</v>
      </c>
      <c r="H91">
        <v>6914.5659180000002</v>
      </c>
      <c r="I91">
        <v>7140.3535160000001</v>
      </c>
      <c r="J91">
        <v>7378.3471680000002</v>
      </c>
      <c r="K91">
        <v>7622.0834960000002</v>
      </c>
      <c r="L91">
        <v>7867.8232420000004</v>
      </c>
      <c r="M91">
        <v>8125.9130859999996</v>
      </c>
      <c r="N91">
        <v>8396.5800780000009</v>
      </c>
      <c r="O91">
        <v>8678.0410159999992</v>
      </c>
      <c r="P91">
        <v>8967.2939449999994</v>
      </c>
      <c r="Q91">
        <v>9266.1298829999996</v>
      </c>
      <c r="R91">
        <v>9573.8505860000005</v>
      </c>
      <c r="S91">
        <v>9895.9082030000009</v>
      </c>
      <c r="T91">
        <v>10228.713867</v>
      </c>
      <c r="U91">
        <v>10570.124023</v>
      </c>
      <c r="V91">
        <v>10923.474609000001</v>
      </c>
      <c r="W91">
        <v>11287.577148</v>
      </c>
      <c r="X91">
        <v>11664.415039</v>
      </c>
      <c r="Y91">
        <v>12052.716796999999</v>
      </c>
      <c r="Z91">
        <v>12452.075194999999</v>
      </c>
      <c r="AA91">
        <v>12870.865234000001</v>
      </c>
      <c r="AB91">
        <v>13303.359375</v>
      </c>
      <c r="AC91">
        <v>13748.162109000001</v>
      </c>
      <c r="AD91">
        <v>14205.851562</v>
      </c>
      <c r="AE91">
        <v>14679.767578000001</v>
      </c>
      <c r="AF91">
        <v>15170.740234000001</v>
      </c>
      <c r="AG91">
        <v>15672.388671999999</v>
      </c>
      <c r="AH91">
        <v>16193.993164</v>
      </c>
      <c r="AI91">
        <v>16737.699218999998</v>
      </c>
      <c r="AJ91">
        <v>17298.148438</v>
      </c>
      <c r="AK91" s="25">
        <v>3.3000000000000002E-2</v>
      </c>
    </row>
    <row r="92" spans="1:37">
      <c r="A92" t="s">
        <v>265</v>
      </c>
      <c r="C92" t="s">
        <v>266</v>
      </c>
    </row>
    <row r="93" spans="1:37">
      <c r="A93" t="s">
        <v>96</v>
      </c>
      <c r="B93" t="s">
        <v>267</v>
      </c>
      <c r="C93" t="s">
        <v>268</v>
      </c>
      <c r="D93" t="s">
        <v>65</v>
      </c>
      <c r="E93">
        <v>339.05072000000001</v>
      </c>
      <c r="F93">
        <v>346.10318000000001</v>
      </c>
      <c r="G93">
        <v>351.62930299999999</v>
      </c>
      <c r="H93">
        <v>357.424713</v>
      </c>
      <c r="I93">
        <v>361.97045900000001</v>
      </c>
      <c r="J93">
        <v>364.75247200000001</v>
      </c>
      <c r="K93">
        <v>368.05630500000001</v>
      </c>
      <c r="L93">
        <v>371.82797199999999</v>
      </c>
      <c r="M93">
        <v>375.51187099999999</v>
      </c>
      <c r="N93">
        <v>379.40914900000001</v>
      </c>
      <c r="O93">
        <v>383.72222900000003</v>
      </c>
      <c r="P93">
        <v>388.35519399999998</v>
      </c>
      <c r="Q93">
        <v>392.62469499999997</v>
      </c>
      <c r="R93">
        <v>396.89227299999999</v>
      </c>
      <c r="S93">
        <v>400.825378</v>
      </c>
      <c r="T93">
        <v>404.22363300000001</v>
      </c>
      <c r="U93">
        <v>406.93771400000003</v>
      </c>
      <c r="V93">
        <v>409.402039</v>
      </c>
      <c r="W93">
        <v>412.20825200000002</v>
      </c>
      <c r="X93">
        <v>415.00448599999999</v>
      </c>
      <c r="Y93">
        <v>417.76297</v>
      </c>
      <c r="Z93">
        <v>420.70794699999999</v>
      </c>
      <c r="AA93">
        <v>423.63955700000002</v>
      </c>
      <c r="AB93">
        <v>426.34249899999998</v>
      </c>
      <c r="AC93">
        <v>429.01644900000002</v>
      </c>
      <c r="AD93">
        <v>431.66418499999997</v>
      </c>
      <c r="AE93">
        <v>434.45761099999999</v>
      </c>
      <c r="AF93">
        <v>437.75872800000002</v>
      </c>
      <c r="AG93">
        <v>441.21133400000002</v>
      </c>
      <c r="AH93">
        <v>444.65811200000002</v>
      </c>
      <c r="AI93">
        <v>448.45550500000002</v>
      </c>
      <c r="AJ93">
        <v>451.90164199999998</v>
      </c>
      <c r="AK93" s="25">
        <v>8.9999999999999993E-3</v>
      </c>
    </row>
    <row r="94" spans="1:37">
      <c r="A94" t="s">
        <v>230</v>
      </c>
      <c r="B94" t="s">
        <v>269</v>
      </c>
      <c r="C94" t="s">
        <v>270</v>
      </c>
      <c r="D94" t="s">
        <v>65</v>
      </c>
      <c r="E94">
        <v>215.88864100000001</v>
      </c>
      <c r="F94">
        <v>221.524384</v>
      </c>
      <c r="G94">
        <v>224.55650299999999</v>
      </c>
      <c r="H94">
        <v>227.059662</v>
      </c>
      <c r="I94">
        <v>222.695312</v>
      </c>
      <c r="J94">
        <v>221.658401</v>
      </c>
      <c r="K94">
        <v>224.75975</v>
      </c>
      <c r="L94">
        <v>231.23242200000001</v>
      </c>
      <c r="M94">
        <v>234.07270800000001</v>
      </c>
      <c r="N94">
        <v>237.02143899999999</v>
      </c>
      <c r="O94">
        <v>239.98788500000001</v>
      </c>
      <c r="P94">
        <v>242.44567900000001</v>
      </c>
      <c r="Q94">
        <v>244.492096</v>
      </c>
      <c r="R94">
        <v>246.51834099999999</v>
      </c>
      <c r="S94">
        <v>248.39433299999999</v>
      </c>
      <c r="T94">
        <v>250.68119799999999</v>
      </c>
      <c r="U94">
        <v>252.87136799999999</v>
      </c>
      <c r="V94">
        <v>254.84213299999999</v>
      </c>
      <c r="W94">
        <v>256.61343399999998</v>
      </c>
      <c r="X94">
        <v>258.32055700000001</v>
      </c>
      <c r="Y94">
        <v>259.94320699999997</v>
      </c>
      <c r="Z94">
        <v>261.64126599999997</v>
      </c>
      <c r="AA94">
        <v>263.36355600000002</v>
      </c>
      <c r="AB94">
        <v>264.99941999999999</v>
      </c>
      <c r="AC94">
        <v>266.68048099999999</v>
      </c>
      <c r="AD94">
        <v>268.40841699999999</v>
      </c>
      <c r="AE94">
        <v>270.21682700000002</v>
      </c>
      <c r="AF94">
        <v>272.294647</v>
      </c>
      <c r="AG94">
        <v>274.42218000000003</v>
      </c>
      <c r="AH94">
        <v>276.54113799999999</v>
      </c>
      <c r="AI94">
        <v>278.87884500000001</v>
      </c>
      <c r="AJ94">
        <v>281.00555400000002</v>
      </c>
      <c r="AK94" s="25">
        <v>8.9999999999999993E-3</v>
      </c>
    </row>
    <row r="95" spans="1:37">
      <c r="A95" t="s">
        <v>233</v>
      </c>
      <c r="B95" t="s">
        <v>271</v>
      </c>
      <c r="C95" t="s">
        <v>272</v>
      </c>
      <c r="D95" t="s">
        <v>65</v>
      </c>
      <c r="E95">
        <v>27.579813000000001</v>
      </c>
      <c r="F95">
        <v>28.225344</v>
      </c>
      <c r="G95">
        <v>29.216650000000001</v>
      </c>
      <c r="H95">
        <v>32.082062000000001</v>
      </c>
      <c r="I95">
        <v>32.516064</v>
      </c>
      <c r="J95">
        <v>32.771251999999997</v>
      </c>
      <c r="K95">
        <v>32.99823</v>
      </c>
      <c r="L95">
        <v>30.563755</v>
      </c>
      <c r="M95">
        <v>31.457373</v>
      </c>
      <c r="N95">
        <v>32.085937999999999</v>
      </c>
      <c r="O95">
        <v>32.831828999999999</v>
      </c>
      <c r="P95">
        <v>33.392009999999999</v>
      </c>
      <c r="Q95">
        <v>33.933093999999997</v>
      </c>
      <c r="R95">
        <v>34.434372000000003</v>
      </c>
      <c r="S95">
        <v>34.655403</v>
      </c>
      <c r="T95">
        <v>34.812964999999998</v>
      </c>
      <c r="U95">
        <v>34.895240999999999</v>
      </c>
      <c r="V95">
        <v>34.946705000000001</v>
      </c>
      <c r="W95">
        <v>35.316574000000003</v>
      </c>
      <c r="X95">
        <v>35.635181000000003</v>
      </c>
      <c r="Y95">
        <v>35.926307999999999</v>
      </c>
      <c r="Z95">
        <v>36.197887000000001</v>
      </c>
      <c r="AA95">
        <v>36.452548999999998</v>
      </c>
      <c r="AB95">
        <v>36.668922000000002</v>
      </c>
      <c r="AC95">
        <v>36.866646000000003</v>
      </c>
      <c r="AD95">
        <v>37.071410999999998</v>
      </c>
      <c r="AE95">
        <v>37.300766000000003</v>
      </c>
      <c r="AF95">
        <v>37.588791000000001</v>
      </c>
      <c r="AG95">
        <v>37.907578000000001</v>
      </c>
      <c r="AH95">
        <v>38.214413</v>
      </c>
      <c r="AI95">
        <v>38.544086</v>
      </c>
      <c r="AJ95">
        <v>38.838096999999998</v>
      </c>
      <c r="AK95" s="25">
        <v>1.0999999999999999E-2</v>
      </c>
    </row>
    <row r="96" spans="1:37">
      <c r="A96" t="s">
        <v>236</v>
      </c>
      <c r="B96" t="s">
        <v>273</v>
      </c>
      <c r="C96" t="s">
        <v>274</v>
      </c>
      <c r="D96" t="s">
        <v>65</v>
      </c>
      <c r="E96">
        <v>95.582245</v>
      </c>
      <c r="F96">
        <v>96.353461999999993</v>
      </c>
      <c r="G96">
        <v>97.856162999999995</v>
      </c>
      <c r="H96">
        <v>98.282982000000004</v>
      </c>
      <c r="I96">
        <v>106.759064</v>
      </c>
      <c r="J96">
        <v>110.322807</v>
      </c>
      <c r="K96">
        <v>110.29830200000001</v>
      </c>
      <c r="L96">
        <v>110.031807</v>
      </c>
      <c r="M96">
        <v>109.98178900000001</v>
      </c>
      <c r="N96">
        <v>110.30178100000001</v>
      </c>
      <c r="O96">
        <v>110.902542</v>
      </c>
      <c r="P96">
        <v>112.51752500000001</v>
      </c>
      <c r="Q96">
        <v>114.199478</v>
      </c>
      <c r="R96">
        <v>115.939583</v>
      </c>
      <c r="S96">
        <v>117.77565</v>
      </c>
      <c r="T96">
        <v>118.72946899999999</v>
      </c>
      <c r="U96">
        <v>119.17111199999999</v>
      </c>
      <c r="V96">
        <v>119.613197</v>
      </c>
      <c r="W96">
        <v>120.27825900000001</v>
      </c>
      <c r="X96">
        <v>121.04872899999999</v>
      </c>
      <c r="Y96">
        <v>121.893456</v>
      </c>
      <c r="Z96">
        <v>122.868813</v>
      </c>
      <c r="AA96">
        <v>123.823448</v>
      </c>
      <c r="AB96">
        <v>124.674171</v>
      </c>
      <c r="AC96">
        <v>125.46933</v>
      </c>
      <c r="AD96">
        <v>126.184341</v>
      </c>
      <c r="AE96">
        <v>126.940033</v>
      </c>
      <c r="AF96">
        <v>127.87531300000001</v>
      </c>
      <c r="AG96">
        <v>128.881561</v>
      </c>
      <c r="AH96">
        <v>129.902557</v>
      </c>
      <c r="AI96">
        <v>131.03254699999999</v>
      </c>
      <c r="AJ96">
        <v>132.05798300000001</v>
      </c>
      <c r="AK96" s="25">
        <v>0.01</v>
      </c>
    </row>
    <row r="97" spans="1:37">
      <c r="A97" t="s">
        <v>100</v>
      </c>
      <c r="B97" t="s">
        <v>275</v>
      </c>
      <c r="C97" t="s">
        <v>276</v>
      </c>
      <c r="D97" t="s">
        <v>65</v>
      </c>
      <c r="E97">
        <v>28.94763</v>
      </c>
      <c r="F97">
        <v>29.486259</v>
      </c>
      <c r="G97">
        <v>29.996326</v>
      </c>
      <c r="H97">
        <v>30.495933999999998</v>
      </c>
      <c r="I97">
        <v>31.002528999999999</v>
      </c>
      <c r="J97">
        <v>31.530646999999998</v>
      </c>
      <c r="K97">
        <v>32.027904999999997</v>
      </c>
      <c r="L97">
        <v>32.499336</v>
      </c>
      <c r="M97">
        <v>33.005543000000003</v>
      </c>
      <c r="N97">
        <v>33.519821</v>
      </c>
      <c r="O97">
        <v>34.031585999999997</v>
      </c>
      <c r="P97">
        <v>34.548839999999998</v>
      </c>
      <c r="Q97">
        <v>35.050587</v>
      </c>
      <c r="R97">
        <v>35.567203999999997</v>
      </c>
      <c r="S97">
        <v>36.115952</v>
      </c>
      <c r="T97">
        <v>36.680228999999997</v>
      </c>
      <c r="U97">
        <v>37.237808000000001</v>
      </c>
      <c r="V97">
        <v>37.778336000000003</v>
      </c>
      <c r="W97">
        <v>38.325294</v>
      </c>
      <c r="X97">
        <v>38.884720000000002</v>
      </c>
      <c r="Y97">
        <v>39.416237000000002</v>
      </c>
      <c r="Z97">
        <v>39.943485000000003</v>
      </c>
      <c r="AA97">
        <v>40.465462000000002</v>
      </c>
      <c r="AB97">
        <v>40.982430000000001</v>
      </c>
      <c r="AC97">
        <v>41.491095999999999</v>
      </c>
      <c r="AD97">
        <v>41.983822000000004</v>
      </c>
      <c r="AE97">
        <v>42.475746000000001</v>
      </c>
      <c r="AF97">
        <v>42.962508999999997</v>
      </c>
      <c r="AG97">
        <v>43.432968000000002</v>
      </c>
      <c r="AH97">
        <v>43.896239999999999</v>
      </c>
      <c r="AI97">
        <v>44.360878</v>
      </c>
      <c r="AJ97">
        <v>44.811607000000002</v>
      </c>
      <c r="AK97" s="25">
        <v>1.4E-2</v>
      </c>
    </row>
    <row r="98" spans="1:37">
      <c r="A98" t="s">
        <v>230</v>
      </c>
      <c r="B98" t="s">
        <v>277</v>
      </c>
      <c r="C98" t="s">
        <v>278</v>
      </c>
      <c r="D98" t="s">
        <v>65</v>
      </c>
      <c r="E98">
        <v>9.5018940000000001</v>
      </c>
      <c r="F98">
        <v>9.6786969999999997</v>
      </c>
      <c r="G98">
        <v>9.8461230000000004</v>
      </c>
      <c r="H98">
        <v>10.010116</v>
      </c>
      <c r="I98">
        <v>10.176404</v>
      </c>
      <c r="J98">
        <v>10.349755</v>
      </c>
      <c r="K98">
        <v>10.512976</v>
      </c>
      <c r="L98">
        <v>10.667721999999999</v>
      </c>
      <c r="M98">
        <v>10.833881</v>
      </c>
      <c r="N98">
        <v>11.002689999999999</v>
      </c>
      <c r="O98">
        <v>11.170674</v>
      </c>
      <c r="P98">
        <v>11.340458999999999</v>
      </c>
      <c r="Q98">
        <v>11.505155999999999</v>
      </c>
      <c r="R98">
        <v>11.674732000000001</v>
      </c>
      <c r="S98">
        <v>11.854856</v>
      </c>
      <c r="T98">
        <v>12.040075</v>
      </c>
      <c r="U98">
        <v>12.223098999999999</v>
      </c>
      <c r="V98">
        <v>12.400522</v>
      </c>
      <c r="W98">
        <v>12.580059</v>
      </c>
      <c r="X98">
        <v>12.763688</v>
      </c>
      <c r="Y98">
        <v>12.938154000000001</v>
      </c>
      <c r="Z98">
        <v>13.111221</v>
      </c>
      <c r="AA98">
        <v>13.282557000000001</v>
      </c>
      <c r="AB98">
        <v>13.452249</v>
      </c>
      <c r="AC98">
        <v>13.619216</v>
      </c>
      <c r="AD98">
        <v>13.780951</v>
      </c>
      <c r="AE98">
        <v>13.942422000000001</v>
      </c>
      <c r="AF98">
        <v>14.102198</v>
      </c>
      <c r="AG98">
        <v>14.256622999999999</v>
      </c>
      <c r="AH98">
        <v>14.40869</v>
      </c>
      <c r="AI98">
        <v>14.561204999999999</v>
      </c>
      <c r="AJ98">
        <v>14.709154</v>
      </c>
      <c r="AK98" s="25">
        <v>1.4E-2</v>
      </c>
    </row>
    <row r="99" spans="1:37">
      <c r="A99" t="s">
        <v>233</v>
      </c>
      <c r="B99" t="s">
        <v>279</v>
      </c>
      <c r="C99" t="s">
        <v>280</v>
      </c>
      <c r="D99" t="s">
        <v>65</v>
      </c>
      <c r="E99">
        <v>6.1872800000000003</v>
      </c>
      <c r="F99">
        <v>6.3024060000000004</v>
      </c>
      <c r="G99">
        <v>6.4114279999999999</v>
      </c>
      <c r="H99">
        <v>6.5182149999999996</v>
      </c>
      <c r="I99">
        <v>6.6264950000000002</v>
      </c>
      <c r="J99">
        <v>6.7393749999999999</v>
      </c>
      <c r="K99">
        <v>6.8456580000000002</v>
      </c>
      <c r="L99">
        <v>6.9464230000000002</v>
      </c>
      <c r="M99">
        <v>7.0546199999999999</v>
      </c>
      <c r="N99">
        <v>7.164542</v>
      </c>
      <c r="O99">
        <v>7.2739269999999996</v>
      </c>
      <c r="P99">
        <v>7.3844839999999996</v>
      </c>
      <c r="Q99">
        <v>7.4917280000000002</v>
      </c>
      <c r="R99">
        <v>7.60215</v>
      </c>
      <c r="S99">
        <v>7.7194399999999996</v>
      </c>
      <c r="T99">
        <v>7.8400480000000003</v>
      </c>
      <c r="U99">
        <v>7.9592260000000001</v>
      </c>
      <c r="V99">
        <v>8.0747579999999992</v>
      </c>
      <c r="W99">
        <v>8.1916670000000007</v>
      </c>
      <c r="X99">
        <v>8.3112379999999995</v>
      </c>
      <c r="Y99">
        <v>8.4248440000000002</v>
      </c>
      <c r="Z99">
        <v>8.5375390000000007</v>
      </c>
      <c r="AA99">
        <v>8.6491059999999997</v>
      </c>
      <c r="AB99">
        <v>8.7596039999999995</v>
      </c>
      <c r="AC99">
        <v>8.8683259999999997</v>
      </c>
      <c r="AD99">
        <v>8.9736399999999996</v>
      </c>
      <c r="AE99">
        <v>9.0787849999999999</v>
      </c>
      <c r="AF99">
        <v>9.1828260000000004</v>
      </c>
      <c r="AG99">
        <v>9.2833819999999996</v>
      </c>
      <c r="AH99">
        <v>9.3824020000000008</v>
      </c>
      <c r="AI99">
        <v>9.4817149999999994</v>
      </c>
      <c r="AJ99">
        <v>9.5780530000000006</v>
      </c>
      <c r="AK99" s="25">
        <v>1.4E-2</v>
      </c>
    </row>
    <row r="100" spans="1:37">
      <c r="A100" t="s">
        <v>236</v>
      </c>
      <c r="B100" t="s">
        <v>281</v>
      </c>
      <c r="C100" t="s">
        <v>282</v>
      </c>
      <c r="D100" t="s">
        <v>65</v>
      </c>
      <c r="E100">
        <v>13.258456000000001</v>
      </c>
      <c r="F100">
        <v>13.505157000000001</v>
      </c>
      <c r="G100">
        <v>13.738775</v>
      </c>
      <c r="H100">
        <v>13.967603</v>
      </c>
      <c r="I100">
        <v>14.199631999999999</v>
      </c>
      <c r="J100">
        <v>14.441518</v>
      </c>
      <c r="K100">
        <v>14.669269</v>
      </c>
      <c r="L100">
        <v>14.885192</v>
      </c>
      <c r="M100">
        <v>15.117043000000001</v>
      </c>
      <c r="N100">
        <v>15.352589999999999</v>
      </c>
      <c r="O100">
        <v>15.586987000000001</v>
      </c>
      <c r="P100">
        <v>15.823895</v>
      </c>
      <c r="Q100">
        <v>16.053702999999999</v>
      </c>
      <c r="R100">
        <v>16.290320999999999</v>
      </c>
      <c r="S100">
        <v>16.541658000000002</v>
      </c>
      <c r="T100">
        <v>16.800104000000001</v>
      </c>
      <c r="U100">
        <v>17.055485000000001</v>
      </c>
      <c r="V100">
        <v>17.303052999999998</v>
      </c>
      <c r="W100">
        <v>17.553571999999999</v>
      </c>
      <c r="X100">
        <v>17.809795000000001</v>
      </c>
      <c r="Y100">
        <v>18.053238</v>
      </c>
      <c r="Z100">
        <v>18.294725</v>
      </c>
      <c r="AA100">
        <v>18.533798000000001</v>
      </c>
      <c r="AB100">
        <v>18.770578</v>
      </c>
      <c r="AC100">
        <v>19.003554999999999</v>
      </c>
      <c r="AD100">
        <v>19.229230999999999</v>
      </c>
      <c r="AE100">
        <v>19.454540000000001</v>
      </c>
      <c r="AF100">
        <v>19.677485000000001</v>
      </c>
      <c r="AG100">
        <v>19.892962000000001</v>
      </c>
      <c r="AH100">
        <v>20.105148</v>
      </c>
      <c r="AI100">
        <v>20.317961</v>
      </c>
      <c r="AJ100">
        <v>20.524401000000001</v>
      </c>
      <c r="AK100" s="25">
        <v>1.4E-2</v>
      </c>
    </row>
    <row r="101" spans="1:37">
      <c r="A101" t="s">
        <v>103</v>
      </c>
      <c r="B101" t="s">
        <v>283</v>
      </c>
      <c r="C101" t="s">
        <v>284</v>
      </c>
      <c r="D101" t="s">
        <v>65</v>
      </c>
      <c r="E101">
        <v>51.176842000000001</v>
      </c>
      <c r="F101">
        <v>52.623150000000003</v>
      </c>
      <c r="G101">
        <v>54.100113</v>
      </c>
      <c r="H101">
        <v>55.632820000000002</v>
      </c>
      <c r="I101">
        <v>57.156204000000002</v>
      </c>
      <c r="J101">
        <v>58.699013000000001</v>
      </c>
      <c r="K101">
        <v>60.148646999999997</v>
      </c>
      <c r="L101">
        <v>61.551178</v>
      </c>
      <c r="M101">
        <v>62.985458000000001</v>
      </c>
      <c r="N101">
        <v>64.467827</v>
      </c>
      <c r="O101">
        <v>65.995193</v>
      </c>
      <c r="P101">
        <v>67.538405999999995</v>
      </c>
      <c r="Q101">
        <v>69.108825999999993</v>
      </c>
      <c r="R101">
        <v>70.678825000000003</v>
      </c>
      <c r="S101">
        <v>72.333893000000003</v>
      </c>
      <c r="T101">
        <v>74.046959000000001</v>
      </c>
      <c r="U101">
        <v>75.741028</v>
      </c>
      <c r="V101">
        <v>77.421547000000004</v>
      </c>
      <c r="W101">
        <v>79.103240999999997</v>
      </c>
      <c r="X101">
        <v>80.820740000000001</v>
      </c>
      <c r="Y101">
        <v>82.465912000000003</v>
      </c>
      <c r="Z101">
        <v>84.103920000000002</v>
      </c>
      <c r="AA101">
        <v>85.753112999999999</v>
      </c>
      <c r="AB101">
        <v>87.380843999999996</v>
      </c>
      <c r="AC101">
        <v>89.000793000000002</v>
      </c>
      <c r="AD101">
        <v>90.575042999999994</v>
      </c>
      <c r="AE101">
        <v>92.145995999999997</v>
      </c>
      <c r="AF101">
        <v>93.700728999999995</v>
      </c>
      <c r="AG101">
        <v>95.183937</v>
      </c>
      <c r="AH101">
        <v>96.668930000000003</v>
      </c>
      <c r="AI101">
        <v>98.196594000000005</v>
      </c>
      <c r="AJ101">
        <v>99.715050000000005</v>
      </c>
      <c r="AK101" s="25">
        <v>2.1999999999999999E-2</v>
      </c>
    </row>
    <row r="102" spans="1:37">
      <c r="A102" t="s">
        <v>230</v>
      </c>
      <c r="B102" t="s">
        <v>285</v>
      </c>
      <c r="C102" t="s">
        <v>286</v>
      </c>
      <c r="D102" t="s">
        <v>65</v>
      </c>
      <c r="E102">
        <v>32.690052000000001</v>
      </c>
      <c r="F102">
        <v>33.613906999999998</v>
      </c>
      <c r="G102">
        <v>34.557338999999999</v>
      </c>
      <c r="H102">
        <v>35.536380999999999</v>
      </c>
      <c r="I102">
        <v>36.509467999999998</v>
      </c>
      <c r="J102">
        <v>37.494965000000001</v>
      </c>
      <c r="K102">
        <v>38.420940000000002</v>
      </c>
      <c r="L102">
        <v>39.316833000000003</v>
      </c>
      <c r="M102">
        <v>40.233001999999999</v>
      </c>
      <c r="N102">
        <v>41.17989</v>
      </c>
      <c r="O102">
        <v>42.155521</v>
      </c>
      <c r="P102">
        <v>43.141272999999998</v>
      </c>
      <c r="Q102">
        <v>44.144404999999999</v>
      </c>
      <c r="R102">
        <v>45.147266000000002</v>
      </c>
      <c r="S102">
        <v>46.204467999999999</v>
      </c>
      <c r="T102">
        <v>47.298717000000003</v>
      </c>
      <c r="U102">
        <v>48.380833000000003</v>
      </c>
      <c r="V102">
        <v>49.454287999999998</v>
      </c>
      <c r="W102">
        <v>50.528500000000001</v>
      </c>
      <c r="X102">
        <v>51.625579999999999</v>
      </c>
      <c r="Y102">
        <v>52.676464000000003</v>
      </c>
      <c r="Z102">
        <v>53.722766999999997</v>
      </c>
      <c r="AA102">
        <v>54.776215000000001</v>
      </c>
      <c r="AB102">
        <v>55.815956</v>
      </c>
      <c r="AC102">
        <v>56.850726999999999</v>
      </c>
      <c r="AD102">
        <v>57.856304000000002</v>
      </c>
      <c r="AE102">
        <v>58.859775999999997</v>
      </c>
      <c r="AF102">
        <v>59.852885999999998</v>
      </c>
      <c r="AG102">
        <v>60.800308000000001</v>
      </c>
      <c r="AH102">
        <v>61.748874999999998</v>
      </c>
      <c r="AI102">
        <v>62.724696999999999</v>
      </c>
      <c r="AJ102">
        <v>63.694637</v>
      </c>
      <c r="AK102" s="25">
        <v>2.1999999999999999E-2</v>
      </c>
    </row>
    <row r="103" spans="1:37">
      <c r="A103" t="s">
        <v>233</v>
      </c>
      <c r="B103" t="s">
        <v>287</v>
      </c>
      <c r="C103" t="s">
        <v>288</v>
      </c>
      <c r="D103" t="s">
        <v>65</v>
      </c>
      <c r="E103">
        <v>2.9308320000000001</v>
      </c>
      <c r="F103">
        <v>3.0136609999999999</v>
      </c>
      <c r="G103">
        <v>3.0982440000000002</v>
      </c>
      <c r="H103">
        <v>3.1860200000000001</v>
      </c>
      <c r="I103">
        <v>3.273263</v>
      </c>
      <c r="J103">
        <v>3.361618</v>
      </c>
      <c r="K103">
        <v>3.444636</v>
      </c>
      <c r="L103">
        <v>3.5249579999999998</v>
      </c>
      <c r="M103">
        <v>3.607097</v>
      </c>
      <c r="N103">
        <v>3.6919900000000001</v>
      </c>
      <c r="O103">
        <v>3.779461</v>
      </c>
      <c r="P103">
        <v>3.8678379999999999</v>
      </c>
      <c r="Q103">
        <v>3.9577740000000001</v>
      </c>
      <c r="R103">
        <v>4.0476859999999997</v>
      </c>
      <c r="S103">
        <v>4.1424700000000003</v>
      </c>
      <c r="T103">
        <v>4.2405749999999998</v>
      </c>
      <c r="U103">
        <v>4.3375919999999999</v>
      </c>
      <c r="V103">
        <v>4.4338329999999999</v>
      </c>
      <c r="W103">
        <v>4.5301410000000004</v>
      </c>
      <c r="X103">
        <v>4.6284999999999998</v>
      </c>
      <c r="Y103">
        <v>4.7227180000000004</v>
      </c>
      <c r="Z103">
        <v>4.8165250000000004</v>
      </c>
      <c r="AA103">
        <v>4.910971</v>
      </c>
      <c r="AB103">
        <v>5.0041890000000002</v>
      </c>
      <c r="AC103">
        <v>5.0969620000000004</v>
      </c>
      <c r="AD103">
        <v>5.1871169999999998</v>
      </c>
      <c r="AE103">
        <v>5.2770840000000003</v>
      </c>
      <c r="AF103">
        <v>5.3661209999999997</v>
      </c>
      <c r="AG103">
        <v>5.4510630000000004</v>
      </c>
      <c r="AH103">
        <v>5.5361070000000003</v>
      </c>
      <c r="AI103">
        <v>5.6235939999999998</v>
      </c>
      <c r="AJ103">
        <v>5.7105540000000001</v>
      </c>
      <c r="AK103" s="25">
        <v>2.1999999999999999E-2</v>
      </c>
    </row>
    <row r="104" spans="1:37">
      <c r="A104" t="s">
        <v>236</v>
      </c>
      <c r="B104" t="s">
        <v>289</v>
      </c>
      <c r="C104" t="s">
        <v>290</v>
      </c>
      <c r="D104" t="s">
        <v>65</v>
      </c>
      <c r="E104">
        <v>15.555956999999999</v>
      </c>
      <c r="F104">
        <v>15.995583999999999</v>
      </c>
      <c r="G104">
        <v>16.444528999999999</v>
      </c>
      <c r="H104">
        <v>16.910418</v>
      </c>
      <c r="I104">
        <v>17.373472</v>
      </c>
      <c r="J104">
        <v>17.842431999999999</v>
      </c>
      <c r="K104">
        <v>18.283069999999999</v>
      </c>
      <c r="L104">
        <v>18.709391</v>
      </c>
      <c r="M104">
        <v>19.145361000000001</v>
      </c>
      <c r="N104">
        <v>19.595949000000001</v>
      </c>
      <c r="O104">
        <v>20.060214999999999</v>
      </c>
      <c r="P104">
        <v>20.529297</v>
      </c>
      <c r="Q104">
        <v>21.006648999999999</v>
      </c>
      <c r="R104">
        <v>21.483872999999999</v>
      </c>
      <c r="S104">
        <v>21.986954000000001</v>
      </c>
      <c r="T104">
        <v>22.507669</v>
      </c>
      <c r="U104">
        <v>23.022604000000001</v>
      </c>
      <c r="V104">
        <v>23.533422000000002</v>
      </c>
      <c r="W104">
        <v>24.044598000000001</v>
      </c>
      <c r="X104">
        <v>24.566658</v>
      </c>
      <c r="Y104">
        <v>25.06673</v>
      </c>
      <c r="Z104">
        <v>25.564630999999999</v>
      </c>
      <c r="AA104">
        <v>26.065922</v>
      </c>
      <c r="AB104">
        <v>26.560699</v>
      </c>
      <c r="AC104">
        <v>27.053108000000002</v>
      </c>
      <c r="AD104">
        <v>27.531624000000001</v>
      </c>
      <c r="AE104">
        <v>28.009138</v>
      </c>
      <c r="AF104">
        <v>28.481718000000001</v>
      </c>
      <c r="AG104">
        <v>28.932563999999999</v>
      </c>
      <c r="AH104">
        <v>29.383951</v>
      </c>
      <c r="AI104">
        <v>29.848305</v>
      </c>
      <c r="AJ104">
        <v>30.309861999999999</v>
      </c>
      <c r="AK104" s="25">
        <v>2.1999999999999999E-2</v>
      </c>
    </row>
    <row r="105" spans="1:37">
      <c r="A105" t="s">
        <v>106</v>
      </c>
      <c r="B105" t="s">
        <v>291</v>
      </c>
      <c r="C105" t="s">
        <v>292</v>
      </c>
      <c r="D105" t="s">
        <v>65</v>
      </c>
      <c r="E105">
        <v>87.676529000000002</v>
      </c>
      <c r="F105">
        <v>90.568068999999994</v>
      </c>
      <c r="G105">
        <v>93.272300999999999</v>
      </c>
      <c r="H105">
        <v>95.922782999999995</v>
      </c>
      <c r="I105">
        <v>98.573166000000001</v>
      </c>
      <c r="J105">
        <v>101.210167</v>
      </c>
      <c r="K105">
        <v>103.720596</v>
      </c>
      <c r="L105">
        <v>106.103615</v>
      </c>
      <c r="M105">
        <v>108.348297</v>
      </c>
      <c r="N105">
        <v>110.59309399999999</v>
      </c>
      <c r="O105">
        <v>112.86794999999999</v>
      </c>
      <c r="P105">
        <v>115.137939</v>
      </c>
      <c r="Q105">
        <v>117.384888</v>
      </c>
      <c r="R105">
        <v>119.572968</v>
      </c>
      <c r="S105">
        <v>121.837357</v>
      </c>
      <c r="T105">
        <v>124.153137</v>
      </c>
      <c r="U105">
        <v>126.45362900000001</v>
      </c>
      <c r="V105">
        <v>128.76823400000001</v>
      </c>
      <c r="W105">
        <v>131.06677199999999</v>
      </c>
      <c r="X105">
        <v>133.40786700000001</v>
      </c>
      <c r="Y105">
        <v>135.741409</v>
      </c>
      <c r="Z105">
        <v>138.08221399999999</v>
      </c>
      <c r="AA105">
        <v>140.45225500000001</v>
      </c>
      <c r="AB105">
        <v>142.755585</v>
      </c>
      <c r="AC105">
        <v>145.041946</v>
      </c>
      <c r="AD105">
        <v>147.320099</v>
      </c>
      <c r="AE105">
        <v>149.60855100000001</v>
      </c>
      <c r="AF105">
        <v>151.91055299999999</v>
      </c>
      <c r="AG105">
        <v>154.11639400000001</v>
      </c>
      <c r="AH105">
        <v>156.352341</v>
      </c>
      <c r="AI105">
        <v>158.653198</v>
      </c>
      <c r="AJ105">
        <v>160.93897999999999</v>
      </c>
      <c r="AK105" s="25">
        <v>0.02</v>
      </c>
    </row>
    <row r="106" spans="1:37">
      <c r="A106" t="s">
        <v>230</v>
      </c>
      <c r="B106" t="s">
        <v>293</v>
      </c>
      <c r="C106" t="s">
        <v>294</v>
      </c>
      <c r="D106" t="s">
        <v>65</v>
      </c>
      <c r="E106">
        <v>46.244663000000003</v>
      </c>
      <c r="F106">
        <v>47.769793999999997</v>
      </c>
      <c r="G106">
        <v>49.196128999999999</v>
      </c>
      <c r="H106">
        <v>50.594116</v>
      </c>
      <c r="I106">
        <v>51.992049999999999</v>
      </c>
      <c r="J106">
        <v>53.382930999999999</v>
      </c>
      <c r="K106">
        <v>54.707042999999999</v>
      </c>
      <c r="L106">
        <v>55.963959000000003</v>
      </c>
      <c r="M106">
        <v>57.147906999999996</v>
      </c>
      <c r="N106">
        <v>58.331916999999997</v>
      </c>
      <c r="O106">
        <v>59.531784000000002</v>
      </c>
      <c r="P106">
        <v>60.729087999999997</v>
      </c>
      <c r="Q106">
        <v>61.914223</v>
      </c>
      <c r="R106">
        <v>63.068317</v>
      </c>
      <c r="S106">
        <v>64.262664999999998</v>
      </c>
      <c r="T106">
        <v>65.484108000000006</v>
      </c>
      <c r="U106">
        <v>66.697502</v>
      </c>
      <c r="V106">
        <v>67.918327000000005</v>
      </c>
      <c r="W106">
        <v>69.130691999999996</v>
      </c>
      <c r="X106">
        <v>70.365493999999998</v>
      </c>
      <c r="Y106">
        <v>71.596305999999998</v>
      </c>
      <c r="Z106">
        <v>72.830956</v>
      </c>
      <c r="AA106">
        <v>74.081023999999999</v>
      </c>
      <c r="AB106">
        <v>75.295906000000002</v>
      </c>
      <c r="AC106">
        <v>76.501846</v>
      </c>
      <c r="AD106">
        <v>77.703445000000002</v>
      </c>
      <c r="AE106">
        <v>78.910483999999997</v>
      </c>
      <c r="AF106">
        <v>80.124656999999999</v>
      </c>
      <c r="AG106">
        <v>81.288116000000002</v>
      </c>
      <c r="AH106">
        <v>82.467467999999997</v>
      </c>
      <c r="AI106">
        <v>83.681045999999995</v>
      </c>
      <c r="AJ106">
        <v>84.886673000000002</v>
      </c>
      <c r="AK106" s="25">
        <v>0.02</v>
      </c>
    </row>
    <row r="107" spans="1:37">
      <c r="A107" t="s">
        <v>233</v>
      </c>
      <c r="B107" t="s">
        <v>295</v>
      </c>
      <c r="C107" t="s">
        <v>296</v>
      </c>
      <c r="D107" t="s">
        <v>65</v>
      </c>
      <c r="E107">
        <v>15.275385</v>
      </c>
      <c r="F107">
        <v>15.779159999999999</v>
      </c>
      <c r="G107">
        <v>16.250305000000001</v>
      </c>
      <c r="H107">
        <v>16.712084000000001</v>
      </c>
      <c r="I107">
        <v>17.173843000000002</v>
      </c>
      <c r="J107">
        <v>17.633272000000002</v>
      </c>
      <c r="K107">
        <v>18.070651999999999</v>
      </c>
      <c r="L107">
        <v>18.48583</v>
      </c>
      <c r="M107">
        <v>18.876909000000001</v>
      </c>
      <c r="N107">
        <v>19.268008999999999</v>
      </c>
      <c r="O107">
        <v>19.664342999999999</v>
      </c>
      <c r="P107">
        <v>20.059832</v>
      </c>
      <c r="Q107">
        <v>20.451305000000001</v>
      </c>
      <c r="R107">
        <v>20.832521</v>
      </c>
      <c r="S107">
        <v>21.227034</v>
      </c>
      <c r="T107">
        <v>21.630496999999998</v>
      </c>
      <c r="U107">
        <v>22.031300000000002</v>
      </c>
      <c r="V107">
        <v>22.434559</v>
      </c>
      <c r="W107">
        <v>22.835021999999999</v>
      </c>
      <c r="X107">
        <v>23.242899000000001</v>
      </c>
      <c r="Y107">
        <v>23.649457999999999</v>
      </c>
      <c r="Z107">
        <v>24.057283000000002</v>
      </c>
      <c r="AA107">
        <v>24.470199999999998</v>
      </c>
      <c r="AB107">
        <v>24.871496</v>
      </c>
      <c r="AC107">
        <v>25.269836000000002</v>
      </c>
      <c r="AD107">
        <v>25.666747999999998</v>
      </c>
      <c r="AE107">
        <v>26.065450999999999</v>
      </c>
      <c r="AF107">
        <v>26.466512999999999</v>
      </c>
      <c r="AG107">
        <v>26.850826000000001</v>
      </c>
      <c r="AH107">
        <v>27.240380999999999</v>
      </c>
      <c r="AI107">
        <v>27.641251</v>
      </c>
      <c r="AJ107">
        <v>28.039487999999999</v>
      </c>
      <c r="AK107" s="25">
        <v>0.02</v>
      </c>
    </row>
    <row r="108" spans="1:37">
      <c r="A108" t="s">
        <v>236</v>
      </c>
      <c r="B108" t="s">
        <v>297</v>
      </c>
      <c r="C108" t="s">
        <v>298</v>
      </c>
      <c r="D108" t="s">
        <v>65</v>
      </c>
      <c r="E108">
        <v>26.156483000000001</v>
      </c>
      <c r="F108">
        <v>27.019112</v>
      </c>
      <c r="G108">
        <v>27.825865</v>
      </c>
      <c r="H108">
        <v>28.616582999999999</v>
      </c>
      <c r="I108">
        <v>29.40727</v>
      </c>
      <c r="J108">
        <v>30.193961999999999</v>
      </c>
      <c r="K108">
        <v>30.942900000000002</v>
      </c>
      <c r="L108">
        <v>31.653822000000002</v>
      </c>
      <c r="M108">
        <v>32.323475000000002</v>
      </c>
      <c r="N108">
        <v>32.993167999999997</v>
      </c>
      <c r="O108">
        <v>33.671821999999999</v>
      </c>
      <c r="P108">
        <v>34.349026000000002</v>
      </c>
      <c r="Q108">
        <v>35.019359999999999</v>
      </c>
      <c r="R108">
        <v>35.672127000000003</v>
      </c>
      <c r="S108">
        <v>36.347659999999998</v>
      </c>
      <c r="T108">
        <v>37.038525</v>
      </c>
      <c r="U108">
        <v>37.724826999999998</v>
      </c>
      <c r="V108">
        <v>38.415343999999997</v>
      </c>
      <c r="W108">
        <v>39.101067</v>
      </c>
      <c r="X108">
        <v>39.799484</v>
      </c>
      <c r="Y108">
        <v>40.495646999999998</v>
      </c>
      <c r="Z108">
        <v>41.193976999999997</v>
      </c>
      <c r="AA108">
        <v>41.901031000000003</v>
      </c>
      <c r="AB108">
        <v>42.588180999999999</v>
      </c>
      <c r="AC108">
        <v>43.270263999999997</v>
      </c>
      <c r="AD108">
        <v>43.949913000000002</v>
      </c>
      <c r="AE108">
        <v>44.632621999999998</v>
      </c>
      <c r="AF108">
        <v>45.319374000000003</v>
      </c>
      <c r="AG108">
        <v>45.977440000000001</v>
      </c>
      <c r="AH108">
        <v>46.644492999999997</v>
      </c>
      <c r="AI108">
        <v>47.330910000000003</v>
      </c>
      <c r="AJ108">
        <v>48.012821000000002</v>
      </c>
      <c r="AK108" s="25">
        <v>0.02</v>
      </c>
    </row>
    <row r="109" spans="1:37">
      <c r="A109" t="s">
        <v>109</v>
      </c>
      <c r="B109" t="s">
        <v>299</v>
      </c>
      <c r="C109" t="s">
        <v>300</v>
      </c>
      <c r="D109" t="s">
        <v>65</v>
      </c>
      <c r="E109">
        <v>290.53924599999999</v>
      </c>
      <c r="F109">
        <v>295.531586</v>
      </c>
      <c r="G109">
        <v>300.167236</v>
      </c>
      <c r="H109">
        <v>304.783905</v>
      </c>
      <c r="I109">
        <v>309.40939300000002</v>
      </c>
      <c r="J109">
        <v>314.21991000000003</v>
      </c>
      <c r="K109">
        <v>318.96017499999999</v>
      </c>
      <c r="L109">
        <v>323.49276700000001</v>
      </c>
      <c r="M109">
        <v>328.15472399999999</v>
      </c>
      <c r="N109">
        <v>332.849762</v>
      </c>
      <c r="O109">
        <v>337.45825200000002</v>
      </c>
      <c r="P109">
        <v>341.986694</v>
      </c>
      <c r="Q109">
        <v>346.53088400000001</v>
      </c>
      <c r="R109">
        <v>351.043274</v>
      </c>
      <c r="S109">
        <v>355.64254799999998</v>
      </c>
      <c r="T109">
        <v>360.27539100000001</v>
      </c>
      <c r="U109">
        <v>364.85415599999999</v>
      </c>
      <c r="V109">
        <v>369.45590199999998</v>
      </c>
      <c r="W109">
        <v>374.04333500000001</v>
      </c>
      <c r="X109">
        <v>378.67031900000001</v>
      </c>
      <c r="Y109">
        <v>383.17358400000001</v>
      </c>
      <c r="Z109">
        <v>387.72085600000003</v>
      </c>
      <c r="AA109">
        <v>392.37420700000001</v>
      </c>
      <c r="AB109">
        <v>396.99276700000001</v>
      </c>
      <c r="AC109">
        <v>401.51806599999998</v>
      </c>
      <c r="AD109">
        <v>405.94189499999999</v>
      </c>
      <c r="AE109">
        <v>410.38452100000001</v>
      </c>
      <c r="AF109">
        <v>414.90661599999999</v>
      </c>
      <c r="AG109">
        <v>419.49917599999998</v>
      </c>
      <c r="AH109">
        <v>424.38449100000003</v>
      </c>
      <c r="AI109">
        <v>429.72280899999998</v>
      </c>
      <c r="AJ109">
        <v>435.352081</v>
      </c>
      <c r="AK109" s="25">
        <v>1.2999999999999999E-2</v>
      </c>
    </row>
    <row r="110" spans="1:37">
      <c r="A110" t="s">
        <v>230</v>
      </c>
      <c r="B110" t="s">
        <v>301</v>
      </c>
      <c r="C110" t="s">
        <v>302</v>
      </c>
      <c r="D110" t="s">
        <v>65</v>
      </c>
      <c r="E110">
        <v>185.151917</v>
      </c>
      <c r="F110">
        <v>188.333405</v>
      </c>
      <c r="G110">
        <v>191.287567</v>
      </c>
      <c r="H110">
        <v>194.229614</v>
      </c>
      <c r="I110">
        <v>197.177322</v>
      </c>
      <c r="J110">
        <v>200.24288899999999</v>
      </c>
      <c r="K110">
        <v>203.26374799999999</v>
      </c>
      <c r="L110">
        <v>206.15222199999999</v>
      </c>
      <c r="M110">
        <v>209.12313800000001</v>
      </c>
      <c r="N110">
        <v>212.11514299999999</v>
      </c>
      <c r="O110">
        <v>215.051987</v>
      </c>
      <c r="P110">
        <v>217.937836</v>
      </c>
      <c r="Q110">
        <v>220.83369400000001</v>
      </c>
      <c r="R110">
        <v>223.70933500000001</v>
      </c>
      <c r="S110">
        <v>226.64030500000001</v>
      </c>
      <c r="T110">
        <v>229.59266700000001</v>
      </c>
      <c r="U110">
        <v>232.510605</v>
      </c>
      <c r="V110">
        <v>235.44314600000001</v>
      </c>
      <c r="W110">
        <v>238.36656199999999</v>
      </c>
      <c r="X110">
        <v>241.315201</v>
      </c>
      <c r="Y110">
        <v>244.185013</v>
      </c>
      <c r="Z110">
        <v>247.08284</v>
      </c>
      <c r="AA110">
        <v>250.04827900000001</v>
      </c>
      <c r="AB110">
        <v>252.99157700000001</v>
      </c>
      <c r="AC110">
        <v>255.87539699999999</v>
      </c>
      <c r="AD110">
        <v>258.69454999999999</v>
      </c>
      <c r="AE110">
        <v>261.52572600000002</v>
      </c>
      <c r="AF110">
        <v>264.40750100000002</v>
      </c>
      <c r="AG110">
        <v>267.33422899999999</v>
      </c>
      <c r="AH110">
        <v>270.44747899999999</v>
      </c>
      <c r="AI110">
        <v>273.84942599999999</v>
      </c>
      <c r="AJ110">
        <v>277.43679800000001</v>
      </c>
      <c r="AK110" s="25">
        <v>1.2999999999999999E-2</v>
      </c>
    </row>
    <row r="111" spans="1:37">
      <c r="A111" t="s">
        <v>233</v>
      </c>
      <c r="B111" t="s">
        <v>303</v>
      </c>
      <c r="C111" t="s">
        <v>304</v>
      </c>
      <c r="D111" t="s">
        <v>65</v>
      </c>
      <c r="E111">
        <v>61.27169</v>
      </c>
      <c r="F111">
        <v>62.324528000000001</v>
      </c>
      <c r="G111">
        <v>63.302138999999997</v>
      </c>
      <c r="H111">
        <v>64.275741999999994</v>
      </c>
      <c r="I111">
        <v>65.251213000000007</v>
      </c>
      <c r="J111">
        <v>66.265701000000007</v>
      </c>
      <c r="K111">
        <v>67.265372999999997</v>
      </c>
      <c r="L111">
        <v>68.221252000000007</v>
      </c>
      <c r="M111">
        <v>69.204407000000003</v>
      </c>
      <c r="N111">
        <v>70.194534000000004</v>
      </c>
      <c r="O111">
        <v>71.166420000000002</v>
      </c>
      <c r="P111">
        <v>72.121421999999995</v>
      </c>
      <c r="Q111">
        <v>73.079741999999996</v>
      </c>
      <c r="R111">
        <v>74.031363999999996</v>
      </c>
      <c r="S111">
        <v>75.001296999999994</v>
      </c>
      <c r="T111">
        <v>75.978317000000004</v>
      </c>
      <c r="U111">
        <v>76.943932000000004</v>
      </c>
      <c r="V111">
        <v>77.914398000000006</v>
      </c>
      <c r="W111">
        <v>78.881836000000007</v>
      </c>
      <c r="X111">
        <v>79.857613000000001</v>
      </c>
      <c r="Y111">
        <v>80.807311999999996</v>
      </c>
      <c r="Z111">
        <v>81.766281000000006</v>
      </c>
      <c r="AA111">
        <v>82.747626999999994</v>
      </c>
      <c r="AB111">
        <v>83.721633999999995</v>
      </c>
      <c r="AC111">
        <v>84.675972000000002</v>
      </c>
      <c r="AD111">
        <v>85.608902</v>
      </c>
      <c r="AE111">
        <v>86.545822000000001</v>
      </c>
      <c r="AF111">
        <v>87.499474000000006</v>
      </c>
      <c r="AG111">
        <v>88.467995000000002</v>
      </c>
      <c r="AH111">
        <v>89.498260000000002</v>
      </c>
      <c r="AI111">
        <v>90.624054000000001</v>
      </c>
      <c r="AJ111">
        <v>91.811211</v>
      </c>
      <c r="AK111" s="25">
        <v>1.2999999999999999E-2</v>
      </c>
    </row>
    <row r="112" spans="1:37">
      <c r="A112" t="s">
        <v>236</v>
      </c>
      <c r="B112" t="s">
        <v>305</v>
      </c>
      <c r="C112" t="s">
        <v>306</v>
      </c>
      <c r="D112" t="s">
        <v>65</v>
      </c>
      <c r="E112">
        <v>44.11562</v>
      </c>
      <c r="F112">
        <v>44.873660999999998</v>
      </c>
      <c r="G112">
        <v>45.577540999999997</v>
      </c>
      <c r="H112">
        <v>46.278537999999998</v>
      </c>
      <c r="I112">
        <v>46.980873000000003</v>
      </c>
      <c r="J112">
        <v>47.711308000000002</v>
      </c>
      <c r="K112">
        <v>48.431068000000003</v>
      </c>
      <c r="L112">
        <v>49.119304999999997</v>
      </c>
      <c r="M112">
        <v>49.827174999999997</v>
      </c>
      <c r="N112">
        <v>50.540073</v>
      </c>
      <c r="O112">
        <v>51.239821999999997</v>
      </c>
      <c r="P112">
        <v>51.927422</v>
      </c>
      <c r="Q112">
        <v>52.617415999999999</v>
      </c>
      <c r="R112">
        <v>53.302585999999998</v>
      </c>
      <c r="S112">
        <v>54.000934999999998</v>
      </c>
      <c r="T112">
        <v>54.704391000000001</v>
      </c>
      <c r="U112">
        <v>55.399635000000004</v>
      </c>
      <c r="V112">
        <v>56.098370000000003</v>
      </c>
      <c r="W112">
        <v>56.794925999999997</v>
      </c>
      <c r="X112">
        <v>57.497486000000002</v>
      </c>
      <c r="Y112">
        <v>58.181266999999998</v>
      </c>
      <c r="Z112">
        <v>58.871727</v>
      </c>
      <c r="AA112">
        <v>59.578293000000002</v>
      </c>
      <c r="AB112">
        <v>60.279578999999998</v>
      </c>
      <c r="AC112">
        <v>60.966704999999997</v>
      </c>
      <c r="AD112">
        <v>61.638412000000002</v>
      </c>
      <c r="AE112">
        <v>62.312992000000001</v>
      </c>
      <c r="AF112">
        <v>62.999625999999999</v>
      </c>
      <c r="AG112">
        <v>63.696959999999997</v>
      </c>
      <c r="AH112">
        <v>64.438750999999996</v>
      </c>
      <c r="AI112">
        <v>65.249320999999995</v>
      </c>
      <c r="AJ112">
        <v>66.104073</v>
      </c>
      <c r="AK112" s="25">
        <v>1.2999999999999999E-2</v>
      </c>
    </row>
    <row r="113" spans="1:37">
      <c r="A113" t="s">
        <v>112</v>
      </c>
      <c r="B113" t="s">
        <v>307</v>
      </c>
      <c r="C113" t="s">
        <v>308</v>
      </c>
      <c r="D113" t="s">
        <v>65</v>
      </c>
      <c r="E113">
        <v>42.848511000000002</v>
      </c>
      <c r="F113">
        <v>44.567008999999999</v>
      </c>
      <c r="G113">
        <v>46.372070000000001</v>
      </c>
      <c r="H113">
        <v>48.274749999999997</v>
      </c>
      <c r="I113">
        <v>50.278483999999999</v>
      </c>
      <c r="J113">
        <v>52.359825000000001</v>
      </c>
      <c r="K113">
        <v>54.494830999999998</v>
      </c>
      <c r="L113">
        <v>56.675251000000003</v>
      </c>
      <c r="M113">
        <v>58.912135999999997</v>
      </c>
      <c r="N113">
        <v>61.218792000000001</v>
      </c>
      <c r="O113">
        <v>63.615822000000001</v>
      </c>
      <c r="P113">
        <v>66.080871999999999</v>
      </c>
      <c r="Q113">
        <v>68.656936999999999</v>
      </c>
      <c r="R113">
        <v>71.289176999999995</v>
      </c>
      <c r="S113">
        <v>74.045387000000005</v>
      </c>
      <c r="T113">
        <v>76.940535999999994</v>
      </c>
      <c r="U113">
        <v>79.958511000000001</v>
      </c>
      <c r="V113">
        <v>83.099113000000003</v>
      </c>
      <c r="W113">
        <v>86.352844000000005</v>
      </c>
      <c r="X113">
        <v>89.722915999999998</v>
      </c>
      <c r="Y113">
        <v>93.226760999999996</v>
      </c>
      <c r="Z113">
        <v>96.865509000000003</v>
      </c>
      <c r="AA113">
        <v>100.626801</v>
      </c>
      <c r="AB113">
        <v>104.499908</v>
      </c>
      <c r="AC113">
        <v>108.51618999999999</v>
      </c>
      <c r="AD113">
        <v>112.687347</v>
      </c>
      <c r="AE113">
        <v>117.02274300000001</v>
      </c>
      <c r="AF113">
        <v>121.517937</v>
      </c>
      <c r="AG113">
        <v>126.114754</v>
      </c>
      <c r="AH113">
        <v>130.90275600000001</v>
      </c>
      <c r="AI113">
        <v>135.902039</v>
      </c>
      <c r="AJ113">
        <v>141.10434000000001</v>
      </c>
      <c r="AK113" s="25">
        <v>3.9E-2</v>
      </c>
    </row>
    <row r="114" spans="1:37">
      <c r="A114" t="s">
        <v>230</v>
      </c>
      <c r="B114" t="s">
        <v>309</v>
      </c>
      <c r="C114" t="s">
        <v>310</v>
      </c>
      <c r="D114" t="s">
        <v>65</v>
      </c>
      <c r="E114">
        <v>15.369574</v>
      </c>
      <c r="F114">
        <v>15.985991</v>
      </c>
      <c r="G114">
        <v>16.633458999999998</v>
      </c>
      <c r="H114">
        <v>17.315943000000001</v>
      </c>
      <c r="I114">
        <v>18.034673999999999</v>
      </c>
      <c r="J114">
        <v>18.781241999999999</v>
      </c>
      <c r="K114">
        <v>19.547058</v>
      </c>
      <c r="L114">
        <v>20.329166000000001</v>
      </c>
      <c r="M114">
        <v>21.131526999999998</v>
      </c>
      <c r="N114">
        <v>21.958914</v>
      </c>
      <c r="O114">
        <v>22.818718000000001</v>
      </c>
      <c r="P114">
        <v>23.702919000000001</v>
      </c>
      <c r="Q114">
        <v>24.626944999999999</v>
      </c>
      <c r="R114">
        <v>25.571117000000001</v>
      </c>
      <c r="S114">
        <v>26.559757000000001</v>
      </c>
      <c r="T114">
        <v>27.598236</v>
      </c>
      <c r="U114">
        <v>28.680769000000002</v>
      </c>
      <c r="V114">
        <v>29.807289000000001</v>
      </c>
      <c r="W114">
        <v>30.974388000000001</v>
      </c>
      <c r="X114">
        <v>32.183219999999999</v>
      </c>
      <c r="Y114">
        <v>33.440033</v>
      </c>
      <c r="Z114">
        <v>34.745235000000001</v>
      </c>
      <c r="AA114">
        <v>36.094394999999999</v>
      </c>
      <c r="AB114">
        <v>37.483662000000002</v>
      </c>
      <c r="AC114">
        <v>38.924286000000002</v>
      </c>
      <c r="AD114">
        <v>40.420459999999999</v>
      </c>
      <c r="AE114">
        <v>41.975548000000003</v>
      </c>
      <c r="AF114">
        <v>43.587955000000001</v>
      </c>
      <c r="AG114">
        <v>45.236812999999998</v>
      </c>
      <c r="AH114">
        <v>46.954250000000002</v>
      </c>
      <c r="AI114">
        <v>48.747467</v>
      </c>
      <c r="AJ114">
        <v>50.613514000000002</v>
      </c>
      <c r="AK114" s="25">
        <v>3.9E-2</v>
      </c>
    </row>
    <row r="115" spans="1:37">
      <c r="A115" t="s">
        <v>233</v>
      </c>
      <c r="B115" t="s">
        <v>311</v>
      </c>
      <c r="C115" t="s">
        <v>312</v>
      </c>
      <c r="D115" t="s">
        <v>65</v>
      </c>
      <c r="E115">
        <v>16.068192</v>
      </c>
      <c r="F115">
        <v>16.712627000000001</v>
      </c>
      <c r="G115">
        <v>17.389526</v>
      </c>
      <c r="H115">
        <v>18.103031000000001</v>
      </c>
      <c r="I115">
        <v>18.854433</v>
      </c>
      <c r="J115">
        <v>19.634934999999999</v>
      </c>
      <c r="K115">
        <v>20.435562000000001</v>
      </c>
      <c r="L115">
        <v>21.253219999999999</v>
      </c>
      <c r="M115">
        <v>22.092051999999999</v>
      </c>
      <c r="N115">
        <v>22.957046999999999</v>
      </c>
      <c r="O115">
        <v>23.855931999999999</v>
      </c>
      <c r="P115">
        <v>24.780325000000001</v>
      </c>
      <c r="Q115">
        <v>25.746352999999999</v>
      </c>
      <c r="R115">
        <v>26.733440000000002</v>
      </c>
      <c r="S115">
        <v>27.767021</v>
      </c>
      <c r="T115">
        <v>28.852701</v>
      </c>
      <c r="U115">
        <v>29.984442000000001</v>
      </c>
      <c r="V115">
        <v>31.162167</v>
      </c>
      <c r="W115">
        <v>32.382317</v>
      </c>
      <c r="X115">
        <v>33.646090999999998</v>
      </c>
      <c r="Y115">
        <v>34.960037</v>
      </c>
      <c r="Z115">
        <v>36.324565999999997</v>
      </c>
      <c r="AA115">
        <v>37.735050000000001</v>
      </c>
      <c r="AB115">
        <v>39.187466000000001</v>
      </c>
      <c r="AC115">
        <v>40.693573000000001</v>
      </c>
      <c r="AD115">
        <v>42.257755000000003</v>
      </c>
      <c r="AE115">
        <v>43.88353</v>
      </c>
      <c r="AF115">
        <v>45.569229</v>
      </c>
      <c r="AG115">
        <v>47.293033999999999</v>
      </c>
      <c r="AH115">
        <v>49.088535</v>
      </c>
      <c r="AI115">
        <v>50.963264000000002</v>
      </c>
      <c r="AJ115">
        <v>52.914130999999998</v>
      </c>
      <c r="AK115" s="25">
        <v>3.9E-2</v>
      </c>
    </row>
    <row r="116" spans="1:37">
      <c r="A116" t="s">
        <v>236</v>
      </c>
      <c r="B116" t="s">
        <v>313</v>
      </c>
      <c r="C116" t="s">
        <v>314</v>
      </c>
      <c r="D116" t="s">
        <v>65</v>
      </c>
      <c r="E116">
        <v>11.410743999999999</v>
      </c>
      <c r="F116">
        <v>11.868387</v>
      </c>
      <c r="G116">
        <v>12.349083</v>
      </c>
      <c r="H116">
        <v>12.855776000000001</v>
      </c>
      <c r="I116">
        <v>13.389379</v>
      </c>
      <c r="J116">
        <v>13.94365</v>
      </c>
      <c r="K116">
        <v>14.51221</v>
      </c>
      <c r="L116">
        <v>15.092866000000001</v>
      </c>
      <c r="M116">
        <v>15.688558</v>
      </c>
      <c r="N116">
        <v>16.30283</v>
      </c>
      <c r="O116">
        <v>16.94117</v>
      </c>
      <c r="P116">
        <v>17.597622000000001</v>
      </c>
      <c r="Q116">
        <v>18.283642</v>
      </c>
      <c r="R116">
        <v>18.984617</v>
      </c>
      <c r="S116">
        <v>19.718609000000001</v>
      </c>
      <c r="T116">
        <v>20.489598999999998</v>
      </c>
      <c r="U116">
        <v>21.293299000000001</v>
      </c>
      <c r="V116">
        <v>22.129656000000001</v>
      </c>
      <c r="W116">
        <v>22.996136</v>
      </c>
      <c r="X116">
        <v>23.893599999999999</v>
      </c>
      <c r="Y116">
        <v>24.826691</v>
      </c>
      <c r="Z116">
        <v>25.795705999999999</v>
      </c>
      <c r="AA116">
        <v>26.797353999999999</v>
      </c>
      <c r="AB116">
        <v>27.828776999999999</v>
      </c>
      <c r="AC116">
        <v>28.898334999999999</v>
      </c>
      <c r="AD116">
        <v>30.009129000000001</v>
      </c>
      <c r="AE116">
        <v>31.163665999999999</v>
      </c>
      <c r="AF116">
        <v>32.360756000000002</v>
      </c>
      <c r="AG116">
        <v>33.584907999999999</v>
      </c>
      <c r="AH116">
        <v>34.859974000000001</v>
      </c>
      <c r="AI116">
        <v>36.191302999999998</v>
      </c>
      <c r="AJ116">
        <v>37.576698</v>
      </c>
      <c r="AK116" s="25">
        <v>3.9E-2</v>
      </c>
    </row>
    <row r="117" spans="1:37">
      <c r="A117" t="s">
        <v>115</v>
      </c>
      <c r="B117" t="s">
        <v>315</v>
      </c>
      <c r="C117" t="s">
        <v>316</v>
      </c>
      <c r="D117" t="s">
        <v>65</v>
      </c>
      <c r="E117">
        <v>126.97663900000001</v>
      </c>
      <c r="F117">
        <v>132.81320199999999</v>
      </c>
      <c r="G117">
        <v>138.23413099999999</v>
      </c>
      <c r="H117">
        <v>143.407715</v>
      </c>
      <c r="I117">
        <v>148.63516200000001</v>
      </c>
      <c r="J117">
        <v>153.901917</v>
      </c>
      <c r="K117">
        <v>159.01019299999999</v>
      </c>
      <c r="L117">
        <v>164.03598</v>
      </c>
      <c r="M117">
        <v>169.388306</v>
      </c>
      <c r="N117">
        <v>174.19984400000001</v>
      </c>
      <c r="O117">
        <v>179.148956</v>
      </c>
      <c r="P117">
        <v>184.174744</v>
      </c>
      <c r="Q117">
        <v>189.41433699999999</v>
      </c>
      <c r="R117">
        <v>194.609329</v>
      </c>
      <c r="S117">
        <v>199.76327499999999</v>
      </c>
      <c r="T117">
        <v>205.08154300000001</v>
      </c>
      <c r="U117">
        <v>210.465408</v>
      </c>
      <c r="V117">
        <v>215.881821</v>
      </c>
      <c r="W117">
        <v>221.24684099999999</v>
      </c>
      <c r="X117">
        <v>226.354919</v>
      </c>
      <c r="Y117">
        <v>231.50314299999999</v>
      </c>
      <c r="Z117">
        <v>236.72659300000001</v>
      </c>
      <c r="AA117">
        <v>242.07914700000001</v>
      </c>
      <c r="AB117">
        <v>247.49255400000001</v>
      </c>
      <c r="AC117">
        <v>252.59259</v>
      </c>
      <c r="AD117">
        <v>257.74755900000002</v>
      </c>
      <c r="AE117">
        <v>263.039917</v>
      </c>
      <c r="AF117">
        <v>268.47018400000002</v>
      </c>
      <c r="AG117">
        <v>273.91110200000003</v>
      </c>
      <c r="AH117">
        <v>278.952789</v>
      </c>
      <c r="AI117">
        <v>284.130585</v>
      </c>
      <c r="AJ117">
        <v>289.45251500000001</v>
      </c>
      <c r="AK117" s="25">
        <v>2.7E-2</v>
      </c>
    </row>
    <row r="118" spans="1:37">
      <c r="A118" t="s">
        <v>230</v>
      </c>
      <c r="B118" t="s">
        <v>317</v>
      </c>
      <c r="C118" t="s">
        <v>318</v>
      </c>
      <c r="D118" t="s">
        <v>65</v>
      </c>
      <c r="E118">
        <v>46.793242999999997</v>
      </c>
      <c r="F118">
        <v>48.944125999999997</v>
      </c>
      <c r="G118">
        <v>50.941837</v>
      </c>
      <c r="H118">
        <v>52.848396000000001</v>
      </c>
      <c r="I118">
        <v>54.774811</v>
      </c>
      <c r="J118">
        <v>56.715710000000001</v>
      </c>
      <c r="K118">
        <v>58.598202000000001</v>
      </c>
      <c r="L118">
        <v>60.450294</v>
      </c>
      <c r="M118">
        <v>62.422728999999997</v>
      </c>
      <c r="N118">
        <v>64.195869000000002</v>
      </c>
      <c r="O118">
        <v>66.019706999999997</v>
      </c>
      <c r="P118">
        <v>67.871803</v>
      </c>
      <c r="Q118">
        <v>69.802689000000001</v>
      </c>
      <c r="R118">
        <v>71.717140000000001</v>
      </c>
      <c r="S118">
        <v>73.616470000000007</v>
      </c>
      <c r="T118">
        <v>75.576346999999998</v>
      </c>
      <c r="U118">
        <v>77.560401999999996</v>
      </c>
      <c r="V118">
        <v>79.556449999999998</v>
      </c>
      <c r="W118">
        <v>81.533562000000003</v>
      </c>
      <c r="X118">
        <v>83.415976999999998</v>
      </c>
      <c r="Y118">
        <v>85.313193999999996</v>
      </c>
      <c r="Z118">
        <v>87.238129000000001</v>
      </c>
      <c r="AA118">
        <v>89.210639999999998</v>
      </c>
      <c r="AB118">
        <v>91.205582000000007</v>
      </c>
      <c r="AC118">
        <v>93.085044999999994</v>
      </c>
      <c r="AD118">
        <v>94.984748999999994</v>
      </c>
      <c r="AE118">
        <v>96.935074</v>
      </c>
      <c r="AF118">
        <v>98.936240999999995</v>
      </c>
      <c r="AG118">
        <v>100.941299</v>
      </c>
      <c r="AH118">
        <v>102.799271</v>
      </c>
      <c r="AI118">
        <v>104.707382</v>
      </c>
      <c r="AJ118">
        <v>106.66861</v>
      </c>
      <c r="AK118" s="25">
        <v>2.7E-2</v>
      </c>
    </row>
    <row r="119" spans="1:37">
      <c r="A119" t="s">
        <v>233</v>
      </c>
      <c r="B119" t="s">
        <v>319</v>
      </c>
      <c r="C119" t="s">
        <v>320</v>
      </c>
      <c r="D119" t="s">
        <v>65</v>
      </c>
      <c r="E119">
        <v>75.480559999999997</v>
      </c>
      <c r="F119">
        <v>78.950073000000003</v>
      </c>
      <c r="G119">
        <v>82.172516000000002</v>
      </c>
      <c r="H119">
        <v>85.247917000000001</v>
      </c>
      <c r="I119">
        <v>88.355354000000005</v>
      </c>
      <c r="J119">
        <v>91.486136999999999</v>
      </c>
      <c r="K119">
        <v>94.522728000000001</v>
      </c>
      <c r="L119">
        <v>97.510277000000002</v>
      </c>
      <c r="M119">
        <v>100.69194</v>
      </c>
      <c r="N119">
        <v>103.552132</v>
      </c>
      <c r="O119">
        <v>106.494102</v>
      </c>
      <c r="P119">
        <v>109.481651</v>
      </c>
      <c r="Q119">
        <v>112.596306</v>
      </c>
      <c r="R119">
        <v>115.684433</v>
      </c>
      <c r="S119">
        <v>118.748169</v>
      </c>
      <c r="T119">
        <v>121.909592</v>
      </c>
      <c r="U119">
        <v>125.109993</v>
      </c>
      <c r="V119">
        <v>128.329758</v>
      </c>
      <c r="W119">
        <v>131.518967</v>
      </c>
      <c r="X119">
        <v>134.55543499999999</v>
      </c>
      <c r="Y119">
        <v>137.61575300000001</v>
      </c>
      <c r="Z119">
        <v>140.72081</v>
      </c>
      <c r="AA119">
        <v>143.902603</v>
      </c>
      <c r="AB119">
        <v>147.120575</v>
      </c>
      <c r="AC119">
        <v>150.15226699999999</v>
      </c>
      <c r="AD119">
        <v>153.21661399999999</v>
      </c>
      <c r="AE119">
        <v>156.36260999999999</v>
      </c>
      <c r="AF119">
        <v>159.590622</v>
      </c>
      <c r="AG119">
        <v>162.82492099999999</v>
      </c>
      <c r="AH119">
        <v>165.821945</v>
      </c>
      <c r="AI119">
        <v>168.899857</v>
      </c>
      <c r="AJ119">
        <v>172.063446</v>
      </c>
      <c r="AK119" s="25">
        <v>2.7E-2</v>
      </c>
    </row>
    <row r="120" spans="1:37">
      <c r="A120" t="s">
        <v>236</v>
      </c>
      <c r="B120" t="s">
        <v>321</v>
      </c>
      <c r="C120" t="s">
        <v>322</v>
      </c>
      <c r="D120" t="s">
        <v>65</v>
      </c>
      <c r="E120">
        <v>4.7028379999999999</v>
      </c>
      <c r="F120">
        <v>4.9190069999999997</v>
      </c>
      <c r="G120">
        <v>5.1197819999999998</v>
      </c>
      <c r="H120">
        <v>5.3113960000000002</v>
      </c>
      <c r="I120">
        <v>5.5050059999999998</v>
      </c>
      <c r="J120">
        <v>5.7000719999999996</v>
      </c>
      <c r="K120">
        <v>5.8892660000000001</v>
      </c>
      <c r="L120">
        <v>6.0754070000000002</v>
      </c>
      <c r="M120">
        <v>6.2736409999999996</v>
      </c>
      <c r="N120">
        <v>6.4518459999999997</v>
      </c>
      <c r="O120">
        <v>6.6351459999999998</v>
      </c>
      <c r="P120">
        <v>6.8212869999999999</v>
      </c>
      <c r="Q120">
        <v>7.0153460000000001</v>
      </c>
      <c r="R120">
        <v>7.2077530000000003</v>
      </c>
      <c r="S120">
        <v>7.3986400000000003</v>
      </c>
      <c r="T120">
        <v>7.595612</v>
      </c>
      <c r="U120">
        <v>7.7950150000000002</v>
      </c>
      <c r="V120">
        <v>7.9956230000000001</v>
      </c>
      <c r="W120">
        <v>8.1943269999999995</v>
      </c>
      <c r="X120">
        <v>8.3835149999999992</v>
      </c>
      <c r="Y120">
        <v>8.5741899999999998</v>
      </c>
      <c r="Z120">
        <v>8.7676510000000007</v>
      </c>
      <c r="AA120">
        <v>8.9658940000000005</v>
      </c>
      <c r="AB120">
        <v>9.1663899999999998</v>
      </c>
      <c r="AC120">
        <v>9.3552809999999997</v>
      </c>
      <c r="AD120">
        <v>9.5462059999999997</v>
      </c>
      <c r="AE120">
        <v>9.7422179999999994</v>
      </c>
      <c r="AF120">
        <v>9.9433399999999992</v>
      </c>
      <c r="AG120">
        <v>10.144854</v>
      </c>
      <c r="AH120">
        <v>10.331585</v>
      </c>
      <c r="AI120">
        <v>10.523355</v>
      </c>
      <c r="AJ120">
        <v>10.720463000000001</v>
      </c>
      <c r="AK120" s="25">
        <v>2.7E-2</v>
      </c>
    </row>
    <row r="121" spans="1:37">
      <c r="A121" t="s">
        <v>118</v>
      </c>
      <c r="B121" t="s">
        <v>323</v>
      </c>
      <c r="C121" t="s">
        <v>324</v>
      </c>
      <c r="D121" t="s">
        <v>65</v>
      </c>
      <c r="E121">
        <v>52.840949999999999</v>
      </c>
      <c r="F121">
        <v>54.028671000000003</v>
      </c>
      <c r="G121">
        <v>55.039017000000001</v>
      </c>
      <c r="H121">
        <v>55.948310999999997</v>
      </c>
      <c r="I121">
        <v>56.820518</v>
      </c>
      <c r="J121">
        <v>57.659934999999997</v>
      </c>
      <c r="K121">
        <v>58.467399999999998</v>
      </c>
      <c r="L121">
        <v>59.278503000000001</v>
      </c>
      <c r="M121">
        <v>60.150886999999997</v>
      </c>
      <c r="N121">
        <v>61.073639</v>
      </c>
      <c r="O121">
        <v>62.029819000000003</v>
      </c>
      <c r="P121">
        <v>63.065109</v>
      </c>
      <c r="Q121">
        <v>64.203102000000001</v>
      </c>
      <c r="R121">
        <v>65.435349000000002</v>
      </c>
      <c r="S121">
        <v>66.695258999999993</v>
      </c>
      <c r="T121">
        <v>67.941070999999994</v>
      </c>
      <c r="U121">
        <v>69.118561</v>
      </c>
      <c r="V121">
        <v>70.233406000000002</v>
      </c>
      <c r="W121">
        <v>71.339798000000002</v>
      </c>
      <c r="X121">
        <v>72.401641999999995</v>
      </c>
      <c r="Y121">
        <v>73.453177999999994</v>
      </c>
      <c r="Z121">
        <v>74.498183999999995</v>
      </c>
      <c r="AA121">
        <v>75.556640999999999</v>
      </c>
      <c r="AB121">
        <v>76.602363999999994</v>
      </c>
      <c r="AC121">
        <v>77.630463000000006</v>
      </c>
      <c r="AD121">
        <v>78.659813</v>
      </c>
      <c r="AE121">
        <v>79.680351000000002</v>
      </c>
      <c r="AF121">
        <v>80.690574999999995</v>
      </c>
      <c r="AG121">
        <v>81.671477999999993</v>
      </c>
      <c r="AH121">
        <v>82.661697000000004</v>
      </c>
      <c r="AI121">
        <v>83.687995999999998</v>
      </c>
      <c r="AJ121">
        <v>84.780579000000003</v>
      </c>
      <c r="AK121" s="25">
        <v>1.4999999999999999E-2</v>
      </c>
    </row>
    <row r="122" spans="1:37">
      <c r="A122" t="s">
        <v>230</v>
      </c>
      <c r="B122" t="s">
        <v>325</v>
      </c>
      <c r="C122" t="s">
        <v>326</v>
      </c>
      <c r="D122" t="s">
        <v>65</v>
      </c>
      <c r="E122">
        <v>29.793301</v>
      </c>
      <c r="F122">
        <v>30.462975</v>
      </c>
      <c r="G122">
        <v>31.032637000000001</v>
      </c>
      <c r="H122">
        <v>31.545324000000001</v>
      </c>
      <c r="I122">
        <v>32.037101999999997</v>
      </c>
      <c r="J122">
        <v>32.510387000000001</v>
      </c>
      <c r="K122">
        <v>32.96566</v>
      </c>
      <c r="L122">
        <v>33.422984999999997</v>
      </c>
      <c r="M122">
        <v>33.914864000000001</v>
      </c>
      <c r="N122">
        <v>34.435138999999999</v>
      </c>
      <c r="O122">
        <v>34.974257999999999</v>
      </c>
      <c r="P122">
        <v>35.557986999999997</v>
      </c>
      <c r="Q122">
        <v>36.199618999999998</v>
      </c>
      <c r="R122">
        <v>36.894398000000002</v>
      </c>
      <c r="S122">
        <v>37.604773999999999</v>
      </c>
      <c r="T122">
        <v>38.307198</v>
      </c>
      <c r="U122">
        <v>38.971103999999997</v>
      </c>
      <c r="V122">
        <v>39.599685999999998</v>
      </c>
      <c r="W122">
        <v>40.223503000000001</v>
      </c>
      <c r="X122">
        <v>40.822201</v>
      </c>
      <c r="Y122">
        <v>41.415089000000002</v>
      </c>
      <c r="Z122">
        <v>42.004294999999999</v>
      </c>
      <c r="AA122">
        <v>42.601086000000002</v>
      </c>
      <c r="AB122">
        <v>43.190697</v>
      </c>
      <c r="AC122">
        <v>43.770367</v>
      </c>
      <c r="AD122">
        <v>44.350746000000001</v>
      </c>
      <c r="AE122">
        <v>44.926155000000001</v>
      </c>
      <c r="AF122">
        <v>45.495750000000001</v>
      </c>
      <c r="AG122">
        <v>46.048808999999999</v>
      </c>
      <c r="AH122">
        <v>46.607128000000003</v>
      </c>
      <c r="AI122">
        <v>47.185786999999998</v>
      </c>
      <c r="AJ122">
        <v>47.801814999999998</v>
      </c>
      <c r="AK122" s="25">
        <v>1.4999999999999999E-2</v>
      </c>
    </row>
    <row r="123" spans="1:37">
      <c r="A123" t="s">
        <v>233</v>
      </c>
      <c r="B123" t="s">
        <v>327</v>
      </c>
      <c r="C123" t="s">
        <v>328</v>
      </c>
      <c r="D123" t="s">
        <v>65</v>
      </c>
      <c r="E123">
        <v>7.4202180000000002</v>
      </c>
      <c r="F123">
        <v>7.5870040000000003</v>
      </c>
      <c r="G123">
        <v>7.7288819999999996</v>
      </c>
      <c r="H123">
        <v>7.8565709999999997</v>
      </c>
      <c r="I123">
        <v>7.9790510000000001</v>
      </c>
      <c r="J123">
        <v>8.0969259999999998</v>
      </c>
      <c r="K123">
        <v>8.2103149999999996</v>
      </c>
      <c r="L123">
        <v>8.3242139999999996</v>
      </c>
      <c r="M123">
        <v>8.4467199999999991</v>
      </c>
      <c r="N123">
        <v>8.5762990000000006</v>
      </c>
      <c r="O123">
        <v>8.7105700000000006</v>
      </c>
      <c r="P123">
        <v>8.8559509999999992</v>
      </c>
      <c r="Q123">
        <v>9.0157539999999994</v>
      </c>
      <c r="R123">
        <v>9.1887930000000004</v>
      </c>
      <c r="S123">
        <v>9.3657170000000001</v>
      </c>
      <c r="T123">
        <v>9.5406600000000008</v>
      </c>
      <c r="U123">
        <v>9.7060099999999991</v>
      </c>
      <c r="V123">
        <v>9.8625629999999997</v>
      </c>
      <c r="W123">
        <v>10.017929000000001</v>
      </c>
      <c r="X123">
        <v>10.167038</v>
      </c>
      <c r="Y123">
        <v>10.314700999999999</v>
      </c>
      <c r="Z123">
        <v>10.461446</v>
      </c>
      <c r="AA123">
        <v>10.610080999999999</v>
      </c>
      <c r="AB123">
        <v>10.756926999999999</v>
      </c>
      <c r="AC123">
        <v>10.901299</v>
      </c>
      <c r="AD123">
        <v>11.045845</v>
      </c>
      <c r="AE123">
        <v>11.189155</v>
      </c>
      <c r="AF123">
        <v>11.331016</v>
      </c>
      <c r="AG123">
        <v>11.46876</v>
      </c>
      <c r="AH123">
        <v>11.607810000000001</v>
      </c>
      <c r="AI123">
        <v>11.751931000000001</v>
      </c>
      <c r="AJ123">
        <v>11.905358</v>
      </c>
      <c r="AK123" s="25">
        <v>1.4999999999999999E-2</v>
      </c>
    </row>
    <row r="124" spans="1:37">
      <c r="A124" t="s">
        <v>236</v>
      </c>
      <c r="B124" t="s">
        <v>329</v>
      </c>
      <c r="C124" t="s">
        <v>330</v>
      </c>
      <c r="D124" t="s">
        <v>65</v>
      </c>
      <c r="E124">
        <v>15.627428999999999</v>
      </c>
      <c r="F124">
        <v>15.978691</v>
      </c>
      <c r="G124">
        <v>16.277495999999999</v>
      </c>
      <c r="H124">
        <v>16.546415</v>
      </c>
      <c r="I124">
        <v>16.804366999999999</v>
      </c>
      <c r="J124">
        <v>17.052617999999999</v>
      </c>
      <c r="K124">
        <v>17.291422000000001</v>
      </c>
      <c r="L124">
        <v>17.531300999999999</v>
      </c>
      <c r="M124">
        <v>17.789304999999999</v>
      </c>
      <c r="N124">
        <v>18.062204000000001</v>
      </c>
      <c r="O124">
        <v>18.344989999999999</v>
      </c>
      <c r="P124">
        <v>18.651171000000001</v>
      </c>
      <c r="Q124">
        <v>18.987725999999999</v>
      </c>
      <c r="R124">
        <v>19.352156000000001</v>
      </c>
      <c r="S124">
        <v>19.724769999999999</v>
      </c>
      <c r="T124">
        <v>20.093209999999999</v>
      </c>
      <c r="U124">
        <v>20.44145</v>
      </c>
      <c r="V124">
        <v>20.771156000000001</v>
      </c>
      <c r="W124">
        <v>21.098365999999999</v>
      </c>
      <c r="X124">
        <v>21.412400999999999</v>
      </c>
      <c r="Y124">
        <v>21.723386999999999</v>
      </c>
      <c r="Z124">
        <v>22.032442</v>
      </c>
      <c r="AA124">
        <v>22.345473999999999</v>
      </c>
      <c r="AB124">
        <v>22.654741000000001</v>
      </c>
      <c r="AC124">
        <v>22.958797000000001</v>
      </c>
      <c r="AD124">
        <v>23.263221999999999</v>
      </c>
      <c r="AE124">
        <v>23.565041000000001</v>
      </c>
      <c r="AF124">
        <v>23.863810000000001</v>
      </c>
      <c r="AG124">
        <v>24.153904000000001</v>
      </c>
      <c r="AH124">
        <v>24.446753999999999</v>
      </c>
      <c r="AI124">
        <v>24.75028</v>
      </c>
      <c r="AJ124">
        <v>25.073402000000002</v>
      </c>
      <c r="AK124" s="25">
        <v>1.4999999999999999E-2</v>
      </c>
    </row>
    <row r="125" spans="1:37">
      <c r="A125" t="s">
        <v>121</v>
      </c>
      <c r="B125" t="s">
        <v>331</v>
      </c>
      <c r="C125" t="s">
        <v>332</v>
      </c>
      <c r="D125" t="s">
        <v>65</v>
      </c>
      <c r="E125">
        <v>443.83010899999999</v>
      </c>
      <c r="F125">
        <v>468.28250100000002</v>
      </c>
      <c r="G125">
        <v>492.74688700000002</v>
      </c>
      <c r="H125">
        <v>518.55249000000003</v>
      </c>
      <c r="I125">
        <v>543.49530000000004</v>
      </c>
      <c r="J125">
        <v>569.39154099999996</v>
      </c>
      <c r="K125">
        <v>595.05621299999996</v>
      </c>
      <c r="L125">
        <v>619.97357199999999</v>
      </c>
      <c r="M125">
        <v>646.02319299999999</v>
      </c>
      <c r="N125">
        <v>673.67242399999998</v>
      </c>
      <c r="O125">
        <v>701.83978300000001</v>
      </c>
      <c r="P125">
        <v>729.84271200000001</v>
      </c>
      <c r="Q125">
        <v>758.13610800000004</v>
      </c>
      <c r="R125">
        <v>786.48413100000005</v>
      </c>
      <c r="S125">
        <v>816.240723</v>
      </c>
      <c r="T125">
        <v>846.40393100000006</v>
      </c>
      <c r="U125">
        <v>876.59204099999999</v>
      </c>
      <c r="V125">
        <v>907.09362799999997</v>
      </c>
      <c r="W125">
        <v>937.78326400000003</v>
      </c>
      <c r="X125">
        <v>968.96948199999997</v>
      </c>
      <c r="Y125">
        <v>1000.635254</v>
      </c>
      <c r="Z125">
        <v>1032.0961910000001</v>
      </c>
      <c r="AA125">
        <v>1065.3498540000001</v>
      </c>
      <c r="AB125">
        <v>1099.325439</v>
      </c>
      <c r="AC125">
        <v>1133.5277100000001</v>
      </c>
      <c r="AD125">
        <v>1167.555664</v>
      </c>
      <c r="AE125">
        <v>1201.017578</v>
      </c>
      <c r="AF125">
        <v>1234.6035159999999</v>
      </c>
      <c r="AG125">
        <v>1267.289307</v>
      </c>
      <c r="AH125">
        <v>1300.572144</v>
      </c>
      <c r="AI125">
        <v>1333.350342</v>
      </c>
      <c r="AJ125">
        <v>1364.8176269999999</v>
      </c>
      <c r="AK125" s="25">
        <v>3.6999999999999998E-2</v>
      </c>
    </row>
    <row r="126" spans="1:37">
      <c r="A126" t="s">
        <v>230</v>
      </c>
      <c r="B126" t="s">
        <v>333</v>
      </c>
      <c r="C126" t="s">
        <v>334</v>
      </c>
      <c r="D126" t="s">
        <v>65</v>
      </c>
      <c r="E126">
        <v>345.80627399999997</v>
      </c>
      <c r="F126">
        <v>364.85812399999998</v>
      </c>
      <c r="G126">
        <v>383.91937300000001</v>
      </c>
      <c r="H126">
        <v>404.02554300000003</v>
      </c>
      <c r="I126">
        <v>423.45950299999998</v>
      </c>
      <c r="J126">
        <v>443.63635299999999</v>
      </c>
      <c r="K126">
        <v>463.632721</v>
      </c>
      <c r="L126">
        <v>483.04690599999998</v>
      </c>
      <c r="M126">
        <v>503.34320100000002</v>
      </c>
      <c r="N126">
        <v>524.88586399999997</v>
      </c>
      <c r="O126">
        <v>546.83221400000002</v>
      </c>
      <c r="P126">
        <v>568.65045199999997</v>
      </c>
      <c r="Q126">
        <v>590.69500700000003</v>
      </c>
      <c r="R126">
        <v>612.782104</v>
      </c>
      <c r="S126">
        <v>635.96667500000001</v>
      </c>
      <c r="T126">
        <v>659.46807899999999</v>
      </c>
      <c r="U126">
        <v>682.98889199999996</v>
      </c>
      <c r="V126">
        <v>706.75390600000003</v>
      </c>
      <c r="W126">
        <v>730.66546600000004</v>
      </c>
      <c r="X126">
        <v>754.96392800000001</v>
      </c>
      <c r="Y126">
        <v>779.63604699999996</v>
      </c>
      <c r="Z126">
        <v>804.14855999999997</v>
      </c>
      <c r="AA126">
        <v>830.057861</v>
      </c>
      <c r="AB126">
        <v>856.52966300000003</v>
      </c>
      <c r="AC126">
        <v>883.17797900000005</v>
      </c>
      <c r="AD126">
        <v>909.69061299999998</v>
      </c>
      <c r="AE126">
        <v>935.76214600000003</v>
      </c>
      <c r="AF126">
        <v>961.93035899999995</v>
      </c>
      <c r="AG126">
        <v>987.39709500000004</v>
      </c>
      <c r="AH126">
        <v>1013.329224</v>
      </c>
      <c r="AI126">
        <v>1038.8680420000001</v>
      </c>
      <c r="AJ126">
        <v>1063.3854980000001</v>
      </c>
      <c r="AK126" s="25">
        <v>3.6999999999999998E-2</v>
      </c>
    </row>
    <row r="127" spans="1:37">
      <c r="A127" t="s">
        <v>233</v>
      </c>
      <c r="B127" t="s">
        <v>335</v>
      </c>
      <c r="C127" t="s">
        <v>336</v>
      </c>
      <c r="D127" t="s">
        <v>65</v>
      </c>
      <c r="E127">
        <v>74.607024999999993</v>
      </c>
      <c r="F127">
        <v>78.717421999999999</v>
      </c>
      <c r="G127">
        <v>82.829848999999996</v>
      </c>
      <c r="H127">
        <v>87.167716999999996</v>
      </c>
      <c r="I127">
        <v>91.360557999999997</v>
      </c>
      <c r="J127">
        <v>95.713684000000001</v>
      </c>
      <c r="K127">
        <v>100.027855</v>
      </c>
      <c r="L127">
        <v>104.21642300000001</v>
      </c>
      <c r="M127">
        <v>108.595314</v>
      </c>
      <c r="N127">
        <v>113.243095</v>
      </c>
      <c r="O127">
        <v>117.977982</v>
      </c>
      <c r="P127">
        <v>122.685219</v>
      </c>
      <c r="Q127">
        <v>127.441292</v>
      </c>
      <c r="R127">
        <v>132.20654300000001</v>
      </c>
      <c r="S127">
        <v>137.20855700000001</v>
      </c>
      <c r="T127">
        <v>142.27894599999999</v>
      </c>
      <c r="U127">
        <v>147.35351600000001</v>
      </c>
      <c r="V127">
        <v>152.480774</v>
      </c>
      <c r="W127">
        <v>157.63964799999999</v>
      </c>
      <c r="X127">
        <v>162.881989</v>
      </c>
      <c r="Y127">
        <v>168.20494099999999</v>
      </c>
      <c r="Z127">
        <v>173.493469</v>
      </c>
      <c r="AA127">
        <v>179.083359</v>
      </c>
      <c r="AB127">
        <v>184.794601</v>
      </c>
      <c r="AC127">
        <v>190.543915</v>
      </c>
      <c r="AD127">
        <v>196.26397700000001</v>
      </c>
      <c r="AE127">
        <v>201.88885500000001</v>
      </c>
      <c r="AF127">
        <v>207.534592</v>
      </c>
      <c r="AG127">
        <v>213.02900700000001</v>
      </c>
      <c r="AH127">
        <v>218.62380999999999</v>
      </c>
      <c r="AI127">
        <v>224.13377399999999</v>
      </c>
      <c r="AJ127">
        <v>229.42334</v>
      </c>
      <c r="AK127" s="25">
        <v>3.6999999999999998E-2</v>
      </c>
    </row>
    <row r="128" spans="1:37">
      <c r="A128" t="s">
        <v>236</v>
      </c>
      <c r="B128" t="s">
        <v>337</v>
      </c>
      <c r="C128" t="s">
        <v>338</v>
      </c>
      <c r="D128" t="s">
        <v>65</v>
      </c>
      <c r="E128">
        <v>23.416801</v>
      </c>
      <c r="F128">
        <v>24.706925999999999</v>
      </c>
      <c r="G128">
        <v>25.997689999999999</v>
      </c>
      <c r="H128">
        <v>27.359209</v>
      </c>
      <c r="I128">
        <v>28.675208999999999</v>
      </c>
      <c r="J128">
        <v>30.041519000000001</v>
      </c>
      <c r="K128">
        <v>31.395603000000001</v>
      </c>
      <c r="L128">
        <v>32.710262</v>
      </c>
      <c r="M128">
        <v>34.084656000000003</v>
      </c>
      <c r="N128">
        <v>35.543453</v>
      </c>
      <c r="O128">
        <v>37.029583000000002</v>
      </c>
      <c r="P128">
        <v>38.507038000000001</v>
      </c>
      <c r="Q128">
        <v>39.999820999999997</v>
      </c>
      <c r="R128">
        <v>41.495480000000001</v>
      </c>
      <c r="S128">
        <v>43.065460000000002</v>
      </c>
      <c r="T128">
        <v>44.656894999999999</v>
      </c>
      <c r="U128">
        <v>46.249640999999997</v>
      </c>
      <c r="V128">
        <v>47.858924999999999</v>
      </c>
      <c r="W128">
        <v>49.478133999999997</v>
      </c>
      <c r="X128">
        <v>51.123542999999998</v>
      </c>
      <c r="Y128">
        <v>52.794249999999998</v>
      </c>
      <c r="Z128">
        <v>54.454155</v>
      </c>
      <c r="AA128">
        <v>56.208641</v>
      </c>
      <c r="AB128">
        <v>58.001221000000001</v>
      </c>
      <c r="AC128">
        <v>59.805751999999998</v>
      </c>
      <c r="AD128">
        <v>61.601092999999999</v>
      </c>
      <c r="AE128">
        <v>63.366570000000003</v>
      </c>
      <c r="AF128">
        <v>65.138587999999999</v>
      </c>
      <c r="AG128">
        <v>66.863112999999998</v>
      </c>
      <c r="AH128">
        <v>68.619147999999996</v>
      </c>
      <c r="AI128">
        <v>70.348549000000006</v>
      </c>
      <c r="AJ128">
        <v>72.008780999999999</v>
      </c>
      <c r="AK128" s="25">
        <v>3.6999999999999998E-2</v>
      </c>
    </row>
    <row r="129" spans="1:37">
      <c r="A129" t="s">
        <v>124</v>
      </c>
      <c r="B129" t="s">
        <v>339</v>
      </c>
      <c r="C129" t="s">
        <v>340</v>
      </c>
      <c r="D129" t="s">
        <v>65</v>
      </c>
      <c r="E129">
        <v>72.628142999999994</v>
      </c>
      <c r="F129">
        <v>73.109634</v>
      </c>
      <c r="G129">
        <v>73.988631999999996</v>
      </c>
      <c r="H129">
        <v>74.764770999999996</v>
      </c>
      <c r="I129">
        <v>75.529678000000004</v>
      </c>
      <c r="J129">
        <v>76.339309999999998</v>
      </c>
      <c r="K129">
        <v>77.097106999999994</v>
      </c>
      <c r="L129">
        <v>77.785781999999998</v>
      </c>
      <c r="M129">
        <v>78.487846000000005</v>
      </c>
      <c r="N129">
        <v>79.230216999999996</v>
      </c>
      <c r="O129">
        <v>79.918777000000006</v>
      </c>
      <c r="P129">
        <v>80.478401000000005</v>
      </c>
      <c r="Q129">
        <v>80.925858000000005</v>
      </c>
      <c r="R129">
        <v>81.326569000000006</v>
      </c>
      <c r="S129">
        <v>81.775283999999999</v>
      </c>
      <c r="T129">
        <v>82.294235</v>
      </c>
      <c r="U129">
        <v>82.824036000000007</v>
      </c>
      <c r="V129">
        <v>83.283630000000002</v>
      </c>
      <c r="W129">
        <v>83.654983999999999</v>
      </c>
      <c r="X129">
        <v>83.987235999999996</v>
      </c>
      <c r="Y129">
        <v>84.279670999999993</v>
      </c>
      <c r="Z129">
        <v>84.591682000000006</v>
      </c>
      <c r="AA129">
        <v>84.980339000000001</v>
      </c>
      <c r="AB129">
        <v>85.438118000000003</v>
      </c>
      <c r="AC129">
        <v>85.934273000000005</v>
      </c>
      <c r="AD129">
        <v>86.421509</v>
      </c>
      <c r="AE129">
        <v>86.888260000000002</v>
      </c>
      <c r="AF129">
        <v>87.356346000000002</v>
      </c>
      <c r="AG129">
        <v>87.820114000000004</v>
      </c>
      <c r="AH129">
        <v>88.306976000000006</v>
      </c>
      <c r="AI129">
        <v>88.852363999999994</v>
      </c>
      <c r="AJ129">
        <v>89.458281999999997</v>
      </c>
      <c r="AK129" s="25">
        <v>7.0000000000000001E-3</v>
      </c>
    </row>
    <row r="130" spans="1:37">
      <c r="A130" t="s">
        <v>230</v>
      </c>
      <c r="B130" t="s">
        <v>341</v>
      </c>
      <c r="C130" t="s">
        <v>342</v>
      </c>
      <c r="D130" t="s">
        <v>65</v>
      </c>
      <c r="E130">
        <v>34.574471000000003</v>
      </c>
      <c r="F130">
        <v>34.803688000000001</v>
      </c>
      <c r="G130">
        <v>35.222133999999997</v>
      </c>
      <c r="H130">
        <v>35.591610000000003</v>
      </c>
      <c r="I130">
        <v>35.955742000000001</v>
      </c>
      <c r="J130">
        <v>36.341166999999999</v>
      </c>
      <c r="K130">
        <v>36.701915999999997</v>
      </c>
      <c r="L130">
        <v>37.029758000000001</v>
      </c>
      <c r="M130">
        <v>37.363971999999997</v>
      </c>
      <c r="N130">
        <v>37.717376999999999</v>
      </c>
      <c r="O130">
        <v>38.045161999999998</v>
      </c>
      <c r="P130">
        <v>38.311573000000003</v>
      </c>
      <c r="Q130">
        <v>38.524582000000002</v>
      </c>
      <c r="R130">
        <v>38.715342999999997</v>
      </c>
      <c r="S130">
        <v>38.928950999999998</v>
      </c>
      <c r="T130">
        <v>39.175995</v>
      </c>
      <c r="U130">
        <v>39.428207</v>
      </c>
      <c r="V130">
        <v>39.646996000000001</v>
      </c>
      <c r="W130">
        <v>39.823779999999999</v>
      </c>
      <c r="X130">
        <v>39.981949</v>
      </c>
      <c r="Y130">
        <v>40.121161999999998</v>
      </c>
      <c r="Z130">
        <v>40.269691000000002</v>
      </c>
      <c r="AA130">
        <v>40.454712000000001</v>
      </c>
      <c r="AB130">
        <v>40.672634000000002</v>
      </c>
      <c r="AC130">
        <v>40.908833000000001</v>
      </c>
      <c r="AD130">
        <v>41.140780999999997</v>
      </c>
      <c r="AE130">
        <v>41.362971999999999</v>
      </c>
      <c r="AF130">
        <v>41.585804000000003</v>
      </c>
      <c r="AG130">
        <v>41.806579999999997</v>
      </c>
      <c r="AH130">
        <v>42.038348999999997</v>
      </c>
      <c r="AI130">
        <v>42.297977000000003</v>
      </c>
      <c r="AJ130">
        <v>42.586426000000003</v>
      </c>
      <c r="AK130" s="25">
        <v>7.0000000000000001E-3</v>
      </c>
    </row>
    <row r="131" spans="1:37">
      <c r="A131" t="s">
        <v>233</v>
      </c>
      <c r="B131" t="s">
        <v>343</v>
      </c>
      <c r="C131" t="s">
        <v>344</v>
      </c>
      <c r="D131" t="s">
        <v>65</v>
      </c>
      <c r="E131">
        <v>31.747633</v>
      </c>
      <c r="F131">
        <v>31.958106999999998</v>
      </c>
      <c r="G131">
        <v>32.342339000000003</v>
      </c>
      <c r="H131">
        <v>32.681606000000002</v>
      </c>
      <c r="I131">
        <v>33.015968000000001</v>
      </c>
      <c r="J131">
        <v>33.369880999999999</v>
      </c>
      <c r="K131">
        <v>33.701134000000003</v>
      </c>
      <c r="L131">
        <v>34.002170999999997</v>
      </c>
      <c r="M131">
        <v>34.309058999999998</v>
      </c>
      <c r="N131">
        <v>34.633567999999997</v>
      </c>
      <c r="O131">
        <v>34.934555000000003</v>
      </c>
      <c r="P131">
        <v>35.179183999999999</v>
      </c>
      <c r="Q131">
        <v>35.374778999999997</v>
      </c>
      <c r="R131">
        <v>35.549937999999997</v>
      </c>
      <c r="S131">
        <v>35.746082000000001</v>
      </c>
      <c r="T131">
        <v>35.972926999999999</v>
      </c>
      <c r="U131">
        <v>36.204521</v>
      </c>
      <c r="V131">
        <v>36.405417999999997</v>
      </c>
      <c r="W131">
        <v>36.567748999999999</v>
      </c>
      <c r="X131">
        <v>36.712986000000001</v>
      </c>
      <c r="Y131">
        <v>36.840815999999997</v>
      </c>
      <c r="Z131">
        <v>36.977203000000003</v>
      </c>
      <c r="AA131">
        <v>37.147095</v>
      </c>
      <c r="AB131">
        <v>37.347202000000003</v>
      </c>
      <c r="AC131">
        <v>37.564087000000001</v>
      </c>
      <c r="AD131">
        <v>37.777068999999997</v>
      </c>
      <c r="AE131">
        <v>37.981093999999999</v>
      </c>
      <c r="AF131">
        <v>38.185707000000001</v>
      </c>
      <c r="AG131">
        <v>38.388435000000001</v>
      </c>
      <c r="AH131">
        <v>38.601253999999997</v>
      </c>
      <c r="AI131">
        <v>38.839652999999998</v>
      </c>
      <c r="AJ131">
        <v>39.104519000000003</v>
      </c>
      <c r="AK131" s="25">
        <v>7.0000000000000001E-3</v>
      </c>
    </row>
    <row r="132" spans="1:37">
      <c r="A132" t="s">
        <v>236</v>
      </c>
      <c r="B132" t="s">
        <v>345</v>
      </c>
      <c r="C132" t="s">
        <v>346</v>
      </c>
      <c r="D132" t="s">
        <v>65</v>
      </c>
      <c r="E132">
        <v>6.3060359999999998</v>
      </c>
      <c r="F132">
        <v>6.3478430000000001</v>
      </c>
      <c r="G132">
        <v>6.4241630000000001</v>
      </c>
      <c r="H132">
        <v>6.4915520000000004</v>
      </c>
      <c r="I132">
        <v>6.5579669999999997</v>
      </c>
      <c r="J132">
        <v>6.6282639999999997</v>
      </c>
      <c r="K132">
        <v>6.6940609999999996</v>
      </c>
      <c r="L132">
        <v>6.7538559999999999</v>
      </c>
      <c r="M132">
        <v>6.814813</v>
      </c>
      <c r="N132">
        <v>6.87927</v>
      </c>
      <c r="O132">
        <v>6.9390549999999998</v>
      </c>
      <c r="P132">
        <v>6.9876459999999998</v>
      </c>
      <c r="Q132">
        <v>7.026497</v>
      </c>
      <c r="R132">
        <v>7.0612890000000004</v>
      </c>
      <c r="S132">
        <v>7.1002489999999998</v>
      </c>
      <c r="T132">
        <v>7.145308</v>
      </c>
      <c r="U132">
        <v>7.1913090000000004</v>
      </c>
      <c r="V132">
        <v>7.2312139999999996</v>
      </c>
      <c r="W132">
        <v>7.2634569999999998</v>
      </c>
      <c r="X132">
        <v>7.2923049999999998</v>
      </c>
      <c r="Y132">
        <v>7.3176969999999999</v>
      </c>
      <c r="Z132">
        <v>7.3447870000000002</v>
      </c>
      <c r="AA132">
        <v>7.3785319999999999</v>
      </c>
      <c r="AB132">
        <v>7.4182800000000002</v>
      </c>
      <c r="AC132">
        <v>7.46136</v>
      </c>
      <c r="AD132">
        <v>7.5036649999999998</v>
      </c>
      <c r="AE132">
        <v>7.5441900000000004</v>
      </c>
      <c r="AF132">
        <v>7.5848319999999996</v>
      </c>
      <c r="AG132">
        <v>7.6250999999999998</v>
      </c>
      <c r="AH132">
        <v>7.6673730000000004</v>
      </c>
      <c r="AI132">
        <v>7.7147259999999998</v>
      </c>
      <c r="AJ132">
        <v>7.7673360000000002</v>
      </c>
      <c r="AK132" s="25">
        <v>7.0000000000000001E-3</v>
      </c>
    </row>
    <row r="133" spans="1:37">
      <c r="A133" t="s">
        <v>127</v>
      </c>
      <c r="B133" t="s">
        <v>347</v>
      </c>
      <c r="C133" t="s">
        <v>348</v>
      </c>
      <c r="D133" t="s">
        <v>65</v>
      </c>
      <c r="E133">
        <v>247.455612</v>
      </c>
      <c r="F133">
        <v>258.73767099999998</v>
      </c>
      <c r="G133">
        <v>270.37478599999997</v>
      </c>
      <c r="H133">
        <v>282.69927999999999</v>
      </c>
      <c r="I133">
        <v>295.657196</v>
      </c>
      <c r="J133">
        <v>309.11077899999998</v>
      </c>
      <c r="K133">
        <v>322.798248</v>
      </c>
      <c r="L133">
        <v>336.60000600000001</v>
      </c>
      <c r="M133">
        <v>350.98336799999998</v>
      </c>
      <c r="N133">
        <v>365.98098800000002</v>
      </c>
      <c r="O133">
        <v>381.221405</v>
      </c>
      <c r="P133">
        <v>396.72869900000001</v>
      </c>
      <c r="Q133">
        <v>412.496399</v>
      </c>
      <c r="R133">
        <v>428.514343</v>
      </c>
      <c r="S133">
        <v>445.13445999999999</v>
      </c>
      <c r="T133">
        <v>462.35125699999998</v>
      </c>
      <c r="U133">
        <v>479.925995</v>
      </c>
      <c r="V133">
        <v>497.88192700000002</v>
      </c>
      <c r="W133">
        <v>516.25817900000004</v>
      </c>
      <c r="X133">
        <v>535.24230999999997</v>
      </c>
      <c r="Y133">
        <v>554.55902100000003</v>
      </c>
      <c r="Z133">
        <v>574.38983199999996</v>
      </c>
      <c r="AA133">
        <v>594.85827600000005</v>
      </c>
      <c r="AB133">
        <v>615.67114300000003</v>
      </c>
      <c r="AC133">
        <v>636.96783400000004</v>
      </c>
      <c r="AD133">
        <v>658.66699200000005</v>
      </c>
      <c r="AE133">
        <v>680.97070299999996</v>
      </c>
      <c r="AF133">
        <v>703.61224400000003</v>
      </c>
      <c r="AG133">
        <v>726.25390600000003</v>
      </c>
      <c r="AH133">
        <v>749.59570299999996</v>
      </c>
      <c r="AI133">
        <v>774.02710000000002</v>
      </c>
      <c r="AJ133">
        <v>798.98309300000005</v>
      </c>
      <c r="AK133" s="25">
        <v>3.9E-2</v>
      </c>
    </row>
    <row r="134" spans="1:37">
      <c r="A134" t="s">
        <v>230</v>
      </c>
      <c r="B134" t="s">
        <v>349</v>
      </c>
      <c r="C134" t="s">
        <v>350</v>
      </c>
      <c r="D134" t="s">
        <v>65</v>
      </c>
      <c r="E134">
        <v>148.12129200000001</v>
      </c>
      <c r="F134">
        <v>154.874481</v>
      </c>
      <c r="G134">
        <v>161.84019499999999</v>
      </c>
      <c r="H134">
        <v>169.21734599999999</v>
      </c>
      <c r="I134">
        <v>176.97366299999999</v>
      </c>
      <c r="J134">
        <v>185.02668800000001</v>
      </c>
      <c r="K134">
        <v>193.21966599999999</v>
      </c>
      <c r="L134">
        <v>201.48109400000001</v>
      </c>
      <c r="M134">
        <v>210.09065200000001</v>
      </c>
      <c r="N134">
        <v>219.06788599999999</v>
      </c>
      <c r="O134">
        <v>228.19044500000001</v>
      </c>
      <c r="P134">
        <v>237.47277800000001</v>
      </c>
      <c r="Q134">
        <v>246.910965</v>
      </c>
      <c r="R134">
        <v>256.49893200000002</v>
      </c>
      <c r="S134">
        <v>266.44735700000001</v>
      </c>
      <c r="T134">
        <v>276.75292999999999</v>
      </c>
      <c r="U134">
        <v>287.27276599999999</v>
      </c>
      <c r="V134">
        <v>298.020782</v>
      </c>
      <c r="W134">
        <v>309.02038599999997</v>
      </c>
      <c r="X134">
        <v>320.38388099999997</v>
      </c>
      <c r="Y134">
        <v>331.94641100000001</v>
      </c>
      <c r="Z134">
        <v>343.81664999999998</v>
      </c>
      <c r="AA134">
        <v>356.06863399999997</v>
      </c>
      <c r="AB134">
        <v>368.52673299999998</v>
      </c>
      <c r="AC134">
        <v>381.274475</v>
      </c>
      <c r="AD134">
        <v>394.26309199999997</v>
      </c>
      <c r="AE134">
        <v>407.61352499999998</v>
      </c>
      <c r="AF134">
        <v>421.16626000000002</v>
      </c>
      <c r="AG134">
        <v>434.719086</v>
      </c>
      <c r="AH134">
        <v>448.69091800000001</v>
      </c>
      <c r="AI134">
        <v>463.31497200000001</v>
      </c>
      <c r="AJ134">
        <v>478.25308200000001</v>
      </c>
      <c r="AK134" s="25">
        <v>3.9E-2</v>
      </c>
    </row>
    <row r="135" spans="1:37">
      <c r="A135" t="s">
        <v>233</v>
      </c>
      <c r="B135" t="s">
        <v>351</v>
      </c>
      <c r="C135" t="s">
        <v>352</v>
      </c>
      <c r="D135" t="s">
        <v>65</v>
      </c>
      <c r="E135">
        <v>57.588757000000001</v>
      </c>
      <c r="F135">
        <v>60.214362999999999</v>
      </c>
      <c r="G135">
        <v>62.922592000000002</v>
      </c>
      <c r="H135">
        <v>65.790786999999995</v>
      </c>
      <c r="I135">
        <v>68.806404000000001</v>
      </c>
      <c r="J135">
        <v>71.937377999999995</v>
      </c>
      <c r="K135">
        <v>75.122765000000001</v>
      </c>
      <c r="L135">
        <v>78.334762999999995</v>
      </c>
      <c r="M135">
        <v>81.682097999999996</v>
      </c>
      <c r="N135">
        <v>85.172400999999994</v>
      </c>
      <c r="O135">
        <v>88.719207999999995</v>
      </c>
      <c r="P135">
        <v>92.328125</v>
      </c>
      <c r="Q135">
        <v>95.997642999999997</v>
      </c>
      <c r="R135">
        <v>99.725395000000006</v>
      </c>
      <c r="S135">
        <v>103.59328499999999</v>
      </c>
      <c r="T135">
        <v>107.600037</v>
      </c>
      <c r="U135">
        <v>111.690102</v>
      </c>
      <c r="V135">
        <v>115.868866</v>
      </c>
      <c r="W135">
        <v>120.145454</v>
      </c>
      <c r="X135">
        <v>124.563515</v>
      </c>
      <c r="Y135">
        <v>129.058975</v>
      </c>
      <c r="Z135">
        <v>133.674057</v>
      </c>
      <c r="AA135">
        <v>138.437546</v>
      </c>
      <c r="AB135">
        <v>143.28118900000001</v>
      </c>
      <c r="AC135">
        <v>148.23744199999999</v>
      </c>
      <c r="AD135">
        <v>153.28735399999999</v>
      </c>
      <c r="AE135">
        <v>158.47795099999999</v>
      </c>
      <c r="AF135">
        <v>163.747162</v>
      </c>
      <c r="AG135">
        <v>169.01641799999999</v>
      </c>
      <c r="AH135">
        <v>174.44859299999999</v>
      </c>
      <c r="AI135">
        <v>180.134354</v>
      </c>
      <c r="AJ135">
        <v>185.94220000000001</v>
      </c>
      <c r="AK135" s="25">
        <v>3.9E-2</v>
      </c>
    </row>
    <row r="136" spans="1:37">
      <c r="A136" t="s">
        <v>236</v>
      </c>
      <c r="B136" t="s">
        <v>353</v>
      </c>
      <c r="C136" t="s">
        <v>354</v>
      </c>
      <c r="D136" t="s">
        <v>65</v>
      </c>
      <c r="E136">
        <v>41.745559999999998</v>
      </c>
      <c r="F136">
        <v>43.648837999999998</v>
      </c>
      <c r="G136">
        <v>45.612006999999998</v>
      </c>
      <c r="H136">
        <v>47.691135000000003</v>
      </c>
      <c r="I136">
        <v>49.877128999999996</v>
      </c>
      <c r="J136">
        <v>52.146740000000001</v>
      </c>
      <c r="K136">
        <v>54.455798999999999</v>
      </c>
      <c r="L136">
        <v>56.784142000000003</v>
      </c>
      <c r="M136">
        <v>59.210597999999997</v>
      </c>
      <c r="N136">
        <v>61.740692000000003</v>
      </c>
      <c r="O136">
        <v>64.311736999999994</v>
      </c>
      <c r="P136">
        <v>66.927811000000005</v>
      </c>
      <c r="Q136">
        <v>69.587806999999998</v>
      </c>
      <c r="R136">
        <v>72.290024000000003</v>
      </c>
      <c r="S136">
        <v>75.093818999999996</v>
      </c>
      <c r="T136">
        <v>77.998276000000004</v>
      </c>
      <c r="U136">
        <v>80.963127</v>
      </c>
      <c r="V136">
        <v>83.992271000000002</v>
      </c>
      <c r="W136">
        <v>87.092331000000001</v>
      </c>
      <c r="X136">
        <v>90.294944999999998</v>
      </c>
      <c r="Y136">
        <v>93.553657999999999</v>
      </c>
      <c r="Z136">
        <v>96.899085999999997</v>
      </c>
      <c r="AA136">
        <v>100.352104</v>
      </c>
      <c r="AB136">
        <v>103.86322</v>
      </c>
      <c r="AC136">
        <v>107.455956</v>
      </c>
      <c r="AD136">
        <v>111.116585</v>
      </c>
      <c r="AE136">
        <v>114.879204</v>
      </c>
      <c r="AF136">
        <v>118.698807</v>
      </c>
      <c r="AG136">
        <v>122.518433</v>
      </c>
      <c r="AH136">
        <v>126.456192</v>
      </c>
      <c r="AI136">
        <v>130.57772800000001</v>
      </c>
      <c r="AJ136">
        <v>134.78779599999999</v>
      </c>
      <c r="AK136" s="25">
        <v>3.9E-2</v>
      </c>
    </row>
    <row r="137" spans="1:37">
      <c r="A137" t="s">
        <v>130</v>
      </c>
      <c r="B137" t="s">
        <v>355</v>
      </c>
      <c r="C137" t="s">
        <v>356</v>
      </c>
      <c r="D137" t="s">
        <v>65</v>
      </c>
      <c r="E137">
        <v>62.789172999999998</v>
      </c>
      <c r="F137">
        <v>66.758041000000006</v>
      </c>
      <c r="G137">
        <v>70.778075999999999</v>
      </c>
      <c r="H137">
        <v>74.987656000000001</v>
      </c>
      <c r="I137">
        <v>79.527237</v>
      </c>
      <c r="J137">
        <v>84.399590000000003</v>
      </c>
      <c r="K137">
        <v>89.486664000000005</v>
      </c>
      <c r="L137">
        <v>94.798332000000002</v>
      </c>
      <c r="M137">
        <v>100.394485</v>
      </c>
      <c r="N137">
        <v>106.23336</v>
      </c>
      <c r="O137">
        <v>112.25758399999999</v>
      </c>
      <c r="P137">
        <v>118.47949199999999</v>
      </c>
      <c r="Q137">
        <v>124.92057</v>
      </c>
      <c r="R137">
        <v>131.633026</v>
      </c>
      <c r="S137">
        <v>138.669693</v>
      </c>
      <c r="T137">
        <v>145.99121099999999</v>
      </c>
      <c r="U137">
        <v>153.56544500000001</v>
      </c>
      <c r="V137">
        <v>161.44944799999999</v>
      </c>
      <c r="W137">
        <v>169.63758899999999</v>
      </c>
      <c r="X137">
        <v>178.12756300000001</v>
      </c>
      <c r="Y137">
        <v>186.85192900000001</v>
      </c>
      <c r="Z137">
        <v>195.90733299999999</v>
      </c>
      <c r="AA137">
        <v>205.31163000000001</v>
      </c>
      <c r="AB137">
        <v>214.96975699999999</v>
      </c>
      <c r="AC137">
        <v>224.913239</v>
      </c>
      <c r="AD137">
        <v>235.10389699999999</v>
      </c>
      <c r="AE137">
        <v>245.611008</v>
      </c>
      <c r="AF137">
        <v>256.37222300000002</v>
      </c>
      <c r="AG137">
        <v>267.331726</v>
      </c>
      <c r="AH137">
        <v>278.59997600000003</v>
      </c>
      <c r="AI137">
        <v>290.28976399999999</v>
      </c>
      <c r="AJ137">
        <v>302.27984600000002</v>
      </c>
      <c r="AK137" s="25">
        <v>5.1999999999999998E-2</v>
      </c>
    </row>
    <row r="138" spans="1:37">
      <c r="A138" t="s">
        <v>230</v>
      </c>
      <c r="B138" t="s">
        <v>357</v>
      </c>
      <c r="C138" t="s">
        <v>358</v>
      </c>
      <c r="D138" t="s">
        <v>65</v>
      </c>
      <c r="E138">
        <v>45.389763000000002</v>
      </c>
      <c r="F138">
        <v>48.258823</v>
      </c>
      <c r="G138">
        <v>51.164875000000002</v>
      </c>
      <c r="H138">
        <v>54.207946999999997</v>
      </c>
      <c r="I138">
        <v>57.489570999999998</v>
      </c>
      <c r="J138">
        <v>61.011752999999999</v>
      </c>
      <c r="K138">
        <v>64.689155999999997</v>
      </c>
      <c r="L138">
        <v>68.528914999999998</v>
      </c>
      <c r="M138">
        <v>72.574325999999999</v>
      </c>
      <c r="N138">
        <v>76.795197000000002</v>
      </c>
      <c r="O138">
        <v>81.150063000000003</v>
      </c>
      <c r="P138">
        <v>85.647827000000007</v>
      </c>
      <c r="Q138">
        <v>90.304023999999998</v>
      </c>
      <c r="R138">
        <v>95.156402999999997</v>
      </c>
      <c r="S138">
        <v>100.243149</v>
      </c>
      <c r="T138">
        <v>105.53581200000001</v>
      </c>
      <c r="U138">
        <v>111.011177</v>
      </c>
      <c r="V138">
        <v>116.710442</v>
      </c>
      <c r="W138">
        <v>122.629593</v>
      </c>
      <c r="X138">
        <v>128.766907</v>
      </c>
      <c r="Y138">
        <v>135.07368500000001</v>
      </c>
      <c r="Z138">
        <v>141.61975100000001</v>
      </c>
      <c r="AA138">
        <v>148.41804500000001</v>
      </c>
      <c r="AB138">
        <v>155.39982599999999</v>
      </c>
      <c r="AC138">
        <v>162.58789100000001</v>
      </c>
      <c r="AD138">
        <v>169.95463599999999</v>
      </c>
      <c r="AE138">
        <v>177.55012500000001</v>
      </c>
      <c r="AF138">
        <v>185.32933</v>
      </c>
      <c r="AG138">
        <v>193.251846</v>
      </c>
      <c r="AH138">
        <v>201.397583</v>
      </c>
      <c r="AI138">
        <v>209.848038</v>
      </c>
      <c r="AJ138">
        <v>218.51554899999999</v>
      </c>
      <c r="AK138" s="25">
        <v>5.1999999999999998E-2</v>
      </c>
    </row>
    <row r="139" spans="1:37">
      <c r="A139" t="s">
        <v>233</v>
      </c>
      <c r="B139" t="s">
        <v>359</v>
      </c>
      <c r="C139" t="s">
        <v>360</v>
      </c>
      <c r="D139" t="s">
        <v>65</v>
      </c>
      <c r="E139">
        <v>8.8888280000000002</v>
      </c>
      <c r="F139">
        <v>9.4506859999999993</v>
      </c>
      <c r="G139">
        <v>10.019787000000001</v>
      </c>
      <c r="H139">
        <v>10.615724</v>
      </c>
      <c r="I139">
        <v>11.258373000000001</v>
      </c>
      <c r="J139">
        <v>11.948134</v>
      </c>
      <c r="K139">
        <v>12.668291999999999</v>
      </c>
      <c r="L139">
        <v>13.420245</v>
      </c>
      <c r="M139">
        <v>14.212471000000001</v>
      </c>
      <c r="N139">
        <v>15.039059</v>
      </c>
      <c r="O139">
        <v>15.891887000000001</v>
      </c>
      <c r="P139">
        <v>16.772698999999999</v>
      </c>
      <c r="Q139">
        <v>17.684538</v>
      </c>
      <c r="R139">
        <v>18.634792000000001</v>
      </c>
      <c r="S139">
        <v>19.630949000000001</v>
      </c>
      <c r="T139">
        <v>20.667431000000001</v>
      </c>
      <c r="U139">
        <v>21.739685000000001</v>
      </c>
      <c r="V139">
        <v>22.855795000000001</v>
      </c>
      <c r="W139">
        <v>24.014959000000001</v>
      </c>
      <c r="X139">
        <v>25.216851999999999</v>
      </c>
      <c r="Y139">
        <v>26.451929</v>
      </c>
      <c r="Z139">
        <v>27.733865999999999</v>
      </c>
      <c r="AA139">
        <v>29.065197000000001</v>
      </c>
      <c r="AB139">
        <v>30.432465000000001</v>
      </c>
      <c r="AC139">
        <v>31.840126000000001</v>
      </c>
      <c r="AD139">
        <v>33.282780000000002</v>
      </c>
      <c r="AE139">
        <v>34.770229</v>
      </c>
      <c r="AF139">
        <v>36.293658999999998</v>
      </c>
      <c r="AG139">
        <v>37.845149999999997</v>
      </c>
      <c r="AH139">
        <v>39.440356999999999</v>
      </c>
      <c r="AI139">
        <v>41.095238000000002</v>
      </c>
      <c r="AJ139">
        <v>42.792622000000001</v>
      </c>
      <c r="AK139" s="25">
        <v>5.1999999999999998E-2</v>
      </c>
    </row>
    <row r="140" spans="1:37">
      <c r="A140" t="s">
        <v>236</v>
      </c>
      <c r="B140" t="s">
        <v>361</v>
      </c>
      <c r="C140" t="s">
        <v>362</v>
      </c>
      <c r="D140" t="s">
        <v>65</v>
      </c>
      <c r="E140">
        <v>8.5105810000000002</v>
      </c>
      <c r="F140">
        <v>9.0485299999999995</v>
      </c>
      <c r="G140">
        <v>9.593413</v>
      </c>
      <c r="H140">
        <v>10.163989000000001</v>
      </c>
      <c r="I140">
        <v>10.779294999999999</v>
      </c>
      <c r="J140">
        <v>11.439703</v>
      </c>
      <c r="K140">
        <v>12.129216</v>
      </c>
      <c r="L140">
        <v>12.849171999999999</v>
      </c>
      <c r="M140">
        <v>13.607685999999999</v>
      </c>
      <c r="N140">
        <v>14.399099</v>
      </c>
      <c r="O140">
        <v>15.215636</v>
      </c>
      <c r="P140">
        <v>16.058968</v>
      </c>
      <c r="Q140">
        <v>16.932005</v>
      </c>
      <c r="R140">
        <v>17.841825</v>
      </c>
      <c r="S140">
        <v>18.795591000000002</v>
      </c>
      <c r="T140">
        <v>19.787966000000001</v>
      </c>
      <c r="U140">
        <v>20.814594</v>
      </c>
      <c r="V140">
        <v>21.883209000000001</v>
      </c>
      <c r="W140">
        <v>22.993046</v>
      </c>
      <c r="X140">
        <v>24.143795000000001</v>
      </c>
      <c r="Y140">
        <v>25.326315000000001</v>
      </c>
      <c r="Z140">
        <v>26.553705000000001</v>
      </c>
      <c r="AA140">
        <v>27.828382000000001</v>
      </c>
      <c r="AB140">
        <v>29.137466</v>
      </c>
      <c r="AC140">
        <v>30.485227999999999</v>
      </c>
      <c r="AD140">
        <v>31.866491</v>
      </c>
      <c r="AE140">
        <v>33.290646000000002</v>
      </c>
      <c r="AF140">
        <v>34.749248999999999</v>
      </c>
      <c r="AG140">
        <v>36.234721999999998</v>
      </c>
      <c r="AH140">
        <v>37.762047000000003</v>
      </c>
      <c r="AI140">
        <v>39.346504000000003</v>
      </c>
      <c r="AJ140">
        <v>40.971668000000001</v>
      </c>
      <c r="AK140" s="25">
        <v>5.1999999999999998E-2</v>
      </c>
    </row>
    <row r="141" spans="1:37">
      <c r="A141" t="s">
        <v>133</v>
      </c>
      <c r="B141" t="s">
        <v>363</v>
      </c>
      <c r="C141" t="s">
        <v>364</v>
      </c>
      <c r="D141" t="s">
        <v>65</v>
      </c>
      <c r="E141">
        <v>34.255257</v>
      </c>
      <c r="F141">
        <v>35.199181000000003</v>
      </c>
      <c r="G141">
        <v>36.249946999999999</v>
      </c>
      <c r="H141">
        <v>37.342125000000003</v>
      </c>
      <c r="I141">
        <v>38.369132999999998</v>
      </c>
      <c r="J141">
        <v>39.364657999999999</v>
      </c>
      <c r="K141">
        <v>40.317588999999998</v>
      </c>
      <c r="L141">
        <v>41.248534999999997</v>
      </c>
      <c r="M141">
        <v>42.190047999999997</v>
      </c>
      <c r="N141">
        <v>43.165565000000001</v>
      </c>
      <c r="O141">
        <v>44.157950999999997</v>
      </c>
      <c r="P141">
        <v>45.160736</v>
      </c>
      <c r="Q141">
        <v>46.148220000000002</v>
      </c>
      <c r="R141">
        <v>47.133316000000001</v>
      </c>
      <c r="S141">
        <v>48.182361999999998</v>
      </c>
      <c r="T141">
        <v>49.265166999999998</v>
      </c>
      <c r="U141">
        <v>50.353119</v>
      </c>
      <c r="V141">
        <v>51.444755999999998</v>
      </c>
      <c r="W141">
        <v>52.559902000000001</v>
      </c>
      <c r="X141">
        <v>53.692047000000002</v>
      </c>
      <c r="Y141">
        <v>54.834460999999997</v>
      </c>
      <c r="Z141">
        <v>55.996811000000001</v>
      </c>
      <c r="AA141">
        <v>57.193092</v>
      </c>
      <c r="AB141">
        <v>58.420707999999998</v>
      </c>
      <c r="AC141">
        <v>59.669243000000002</v>
      </c>
      <c r="AD141">
        <v>60.932785000000003</v>
      </c>
      <c r="AE141">
        <v>62.213478000000002</v>
      </c>
      <c r="AF141">
        <v>63.518089000000003</v>
      </c>
      <c r="AG141">
        <v>64.812195000000003</v>
      </c>
      <c r="AH141">
        <v>66.112030000000004</v>
      </c>
      <c r="AI141">
        <v>67.406265000000005</v>
      </c>
      <c r="AJ141">
        <v>68.681128999999999</v>
      </c>
      <c r="AK141" s="25">
        <v>2.3E-2</v>
      </c>
    </row>
    <row r="142" spans="1:37">
      <c r="A142" t="s">
        <v>230</v>
      </c>
      <c r="B142" t="s">
        <v>365</v>
      </c>
      <c r="C142" t="s">
        <v>366</v>
      </c>
      <c r="D142" t="s">
        <v>65</v>
      </c>
      <c r="E142">
        <v>16.451537999999999</v>
      </c>
      <c r="F142">
        <v>16.904869000000001</v>
      </c>
      <c r="G142">
        <v>17.409513</v>
      </c>
      <c r="H142">
        <v>17.934048000000001</v>
      </c>
      <c r="I142">
        <v>18.42728</v>
      </c>
      <c r="J142">
        <v>18.905396</v>
      </c>
      <c r="K142">
        <v>19.363054000000002</v>
      </c>
      <c r="L142">
        <v>19.81015</v>
      </c>
      <c r="M142">
        <v>20.262325000000001</v>
      </c>
      <c r="N142">
        <v>20.730830999999998</v>
      </c>
      <c r="O142">
        <v>21.207438</v>
      </c>
      <c r="P142">
        <v>21.689036999999999</v>
      </c>
      <c r="Q142">
        <v>22.16329</v>
      </c>
      <c r="R142">
        <v>22.636396000000001</v>
      </c>
      <c r="S142">
        <v>23.140215000000001</v>
      </c>
      <c r="T142">
        <v>23.660246000000001</v>
      </c>
      <c r="U142">
        <v>24.182749000000001</v>
      </c>
      <c r="V142">
        <v>24.707021999999998</v>
      </c>
      <c r="W142">
        <v>25.242584000000001</v>
      </c>
      <c r="X142">
        <v>25.786311999999999</v>
      </c>
      <c r="Y142">
        <v>26.334972</v>
      </c>
      <c r="Z142">
        <v>26.893205999999999</v>
      </c>
      <c r="AA142">
        <v>27.467732999999999</v>
      </c>
      <c r="AB142">
        <v>28.057314000000002</v>
      </c>
      <c r="AC142">
        <v>28.656939000000001</v>
      </c>
      <c r="AD142">
        <v>29.263773</v>
      </c>
      <c r="AE142">
        <v>29.878841000000001</v>
      </c>
      <c r="AF142">
        <v>30.505398</v>
      </c>
      <c r="AG142">
        <v>31.126906999999999</v>
      </c>
      <c r="AH142">
        <v>31.751169000000001</v>
      </c>
      <c r="AI142">
        <v>32.372745999999999</v>
      </c>
      <c r="AJ142">
        <v>32.985016000000002</v>
      </c>
      <c r="AK142" s="25">
        <v>2.3E-2</v>
      </c>
    </row>
    <row r="143" spans="1:37">
      <c r="A143" t="s">
        <v>233</v>
      </c>
      <c r="B143" t="s">
        <v>367</v>
      </c>
      <c r="C143" t="s">
        <v>368</v>
      </c>
      <c r="D143" t="s">
        <v>65</v>
      </c>
      <c r="E143">
        <v>7.6623609999999998</v>
      </c>
      <c r="F143">
        <v>7.8735010000000001</v>
      </c>
      <c r="G143">
        <v>8.1085410000000007</v>
      </c>
      <c r="H143">
        <v>8.3528439999999993</v>
      </c>
      <c r="I143">
        <v>8.5825689999999994</v>
      </c>
      <c r="J143">
        <v>8.8052530000000004</v>
      </c>
      <c r="K143">
        <v>9.0184090000000001</v>
      </c>
      <c r="L143">
        <v>9.2266449999999995</v>
      </c>
      <c r="M143">
        <v>9.4372469999999993</v>
      </c>
      <c r="N143">
        <v>9.6554559999999992</v>
      </c>
      <c r="O143">
        <v>9.8774370000000005</v>
      </c>
      <c r="P143">
        <v>10.101744</v>
      </c>
      <c r="Q143">
        <v>10.322628</v>
      </c>
      <c r="R143">
        <v>10.542979000000001</v>
      </c>
      <c r="S143">
        <v>10.777634000000001</v>
      </c>
      <c r="T143">
        <v>11.01984</v>
      </c>
      <c r="U143">
        <v>11.263197999999999</v>
      </c>
      <c r="V143">
        <v>11.507379999999999</v>
      </c>
      <c r="W143">
        <v>11.756819999999999</v>
      </c>
      <c r="X143">
        <v>12.010063000000001</v>
      </c>
      <c r="Y143">
        <v>12.265603</v>
      </c>
      <c r="Z143">
        <v>12.525601999999999</v>
      </c>
      <c r="AA143">
        <v>12.793191</v>
      </c>
      <c r="AB143">
        <v>13.06779</v>
      </c>
      <c r="AC143">
        <v>13.347066999999999</v>
      </c>
      <c r="AD143">
        <v>13.629702999999999</v>
      </c>
      <c r="AE143">
        <v>13.916173000000001</v>
      </c>
      <c r="AF143">
        <v>14.207993999999999</v>
      </c>
      <c r="AG143">
        <v>14.497463</v>
      </c>
      <c r="AH143">
        <v>14.788217</v>
      </c>
      <c r="AI143">
        <v>15.077717</v>
      </c>
      <c r="AJ143">
        <v>15.362883999999999</v>
      </c>
      <c r="AK143" s="25">
        <v>2.3E-2</v>
      </c>
    </row>
    <row r="144" spans="1:37">
      <c r="A144" t="s">
        <v>236</v>
      </c>
      <c r="B144" t="s">
        <v>369</v>
      </c>
      <c r="C144" t="s">
        <v>370</v>
      </c>
      <c r="D144" t="s">
        <v>65</v>
      </c>
      <c r="E144">
        <v>10.141359</v>
      </c>
      <c r="F144">
        <v>10.420812</v>
      </c>
      <c r="G144">
        <v>10.731890999999999</v>
      </c>
      <c r="H144">
        <v>11.055235</v>
      </c>
      <c r="I144">
        <v>11.359282</v>
      </c>
      <c r="J144">
        <v>11.654012</v>
      </c>
      <c r="K144">
        <v>11.936128999999999</v>
      </c>
      <c r="L144">
        <v>12.211738</v>
      </c>
      <c r="M144">
        <v>12.490475</v>
      </c>
      <c r="N144">
        <v>12.77928</v>
      </c>
      <c r="O144">
        <v>13.073078000000001</v>
      </c>
      <c r="P144">
        <v>13.369954999999999</v>
      </c>
      <c r="Q144">
        <v>13.662304000000001</v>
      </c>
      <c r="R144">
        <v>13.953943000000001</v>
      </c>
      <c r="S144">
        <v>14.264516</v>
      </c>
      <c r="T144">
        <v>14.585084</v>
      </c>
      <c r="U144">
        <v>14.907173</v>
      </c>
      <c r="V144">
        <v>15.230356</v>
      </c>
      <c r="W144">
        <v>15.560497</v>
      </c>
      <c r="X144">
        <v>15.895673</v>
      </c>
      <c r="Y144">
        <v>16.233886999999999</v>
      </c>
      <c r="Z144">
        <v>16.578002999999999</v>
      </c>
      <c r="AA144">
        <v>16.932165000000001</v>
      </c>
      <c r="AB144">
        <v>17.295604999999998</v>
      </c>
      <c r="AC144">
        <v>17.665236</v>
      </c>
      <c r="AD144">
        <v>18.039311999999999</v>
      </c>
      <c r="AE144">
        <v>18.418465000000001</v>
      </c>
      <c r="AF144">
        <v>18.804697000000001</v>
      </c>
      <c r="AG144">
        <v>19.187819999999999</v>
      </c>
      <c r="AH144">
        <v>19.572638999999999</v>
      </c>
      <c r="AI144">
        <v>19.955801000000001</v>
      </c>
      <c r="AJ144">
        <v>20.333228999999999</v>
      </c>
      <c r="AK144" s="25">
        <v>2.3E-2</v>
      </c>
    </row>
    <row r="145" spans="1:37">
      <c r="A145" t="s">
        <v>223</v>
      </c>
      <c r="B145" t="s">
        <v>371</v>
      </c>
      <c r="C145" t="s">
        <v>372</v>
      </c>
      <c r="D145" t="s">
        <v>65</v>
      </c>
      <c r="E145">
        <v>1881.0153809999999</v>
      </c>
      <c r="F145">
        <v>1947.80835</v>
      </c>
      <c r="G145">
        <v>2012.9490969999999</v>
      </c>
      <c r="H145">
        <v>2080.2370609999998</v>
      </c>
      <c r="I145">
        <v>2146.4240719999998</v>
      </c>
      <c r="J145">
        <v>2212.9396969999998</v>
      </c>
      <c r="K145">
        <v>2279.6416020000001</v>
      </c>
      <c r="L145">
        <v>2345.8703609999998</v>
      </c>
      <c r="M145">
        <v>2414.5358890000002</v>
      </c>
      <c r="N145">
        <v>2485.6147460000002</v>
      </c>
      <c r="O145">
        <v>2558.2653810000002</v>
      </c>
      <c r="P145">
        <v>2631.577393</v>
      </c>
      <c r="Q145">
        <v>2705.601318</v>
      </c>
      <c r="R145">
        <v>2780.179932</v>
      </c>
      <c r="S145">
        <v>2857.2609859999998</v>
      </c>
      <c r="T145">
        <v>2935.648682</v>
      </c>
      <c r="U145">
        <v>3014.0283199999999</v>
      </c>
      <c r="V145">
        <v>3093.1936040000001</v>
      </c>
      <c r="W145">
        <v>3173.580078</v>
      </c>
      <c r="X145">
        <v>3255.2858890000002</v>
      </c>
      <c r="Y145">
        <v>3337.9033199999999</v>
      </c>
      <c r="Z145">
        <v>3421.6308589999999</v>
      </c>
      <c r="AA145">
        <v>3508.6396479999999</v>
      </c>
      <c r="AB145">
        <v>3596.8745119999999</v>
      </c>
      <c r="AC145">
        <v>3685.820068</v>
      </c>
      <c r="AD145">
        <v>3775.2607419999999</v>
      </c>
      <c r="AE145">
        <v>3865.5166020000001</v>
      </c>
      <c r="AF145">
        <v>3957.3801269999999</v>
      </c>
      <c r="AG145">
        <v>4048.6484380000002</v>
      </c>
      <c r="AH145">
        <v>4141.6645509999998</v>
      </c>
      <c r="AI145">
        <v>4237.0351559999999</v>
      </c>
      <c r="AJ145">
        <v>4332.2763670000004</v>
      </c>
      <c r="AK145" s="25">
        <v>2.7E-2</v>
      </c>
    </row>
    <row r="146" spans="1:37">
      <c r="A146" t="s">
        <v>373</v>
      </c>
      <c r="C146" t="s">
        <v>374</v>
      </c>
    </row>
    <row r="147" spans="1:37">
      <c r="A147" t="s">
        <v>375</v>
      </c>
      <c r="B147" t="s">
        <v>376</v>
      </c>
      <c r="C147" t="s">
        <v>377</v>
      </c>
      <c r="D147" t="s">
        <v>88</v>
      </c>
      <c r="E147">
        <v>1</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t="s">
        <v>378</v>
      </c>
    </row>
    <row r="148" spans="1:37">
      <c r="A148" t="s">
        <v>379</v>
      </c>
      <c r="B148" t="s">
        <v>380</v>
      </c>
      <c r="C148" t="s">
        <v>381</v>
      </c>
      <c r="D148" t="s">
        <v>88</v>
      </c>
      <c r="E148">
        <v>0</v>
      </c>
      <c r="F148">
        <v>0.41699999999999998</v>
      </c>
      <c r="G148">
        <v>0.56299999999999994</v>
      </c>
      <c r="H148">
        <v>0.70799999999999996</v>
      </c>
      <c r="I148">
        <v>0.85399999999999998</v>
      </c>
      <c r="J148">
        <v>1</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t="s">
        <v>378</v>
      </c>
    </row>
    <row r="149" spans="1:37">
      <c r="A149" t="s">
        <v>382</v>
      </c>
      <c r="B149" t="s">
        <v>383</v>
      </c>
      <c r="C149" t="s">
        <v>384</v>
      </c>
      <c r="D149" t="s">
        <v>88</v>
      </c>
      <c r="E149">
        <v>0</v>
      </c>
      <c r="F149">
        <v>0</v>
      </c>
      <c r="G149">
        <v>0</v>
      </c>
      <c r="H149">
        <v>0</v>
      </c>
      <c r="I149">
        <v>0</v>
      </c>
      <c r="J149">
        <v>0</v>
      </c>
      <c r="K149">
        <v>0.5</v>
      </c>
      <c r="L149">
        <v>0.625</v>
      </c>
      <c r="M149">
        <v>0.75</v>
      </c>
      <c r="N149">
        <v>0.875</v>
      </c>
      <c r="O149">
        <v>1</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t="s">
        <v>378</v>
      </c>
    </row>
    <row r="150" spans="1:37">
      <c r="A150" t="s">
        <v>385</v>
      </c>
      <c r="B150" t="s">
        <v>386</v>
      </c>
      <c r="C150" t="s">
        <v>387</v>
      </c>
      <c r="D150" t="s">
        <v>88</v>
      </c>
      <c r="E150">
        <v>0</v>
      </c>
      <c r="F150">
        <v>0</v>
      </c>
      <c r="G150">
        <v>0</v>
      </c>
      <c r="H150">
        <v>0</v>
      </c>
      <c r="I150">
        <v>0</v>
      </c>
      <c r="J150">
        <v>0</v>
      </c>
      <c r="K150">
        <v>0</v>
      </c>
      <c r="L150">
        <v>0</v>
      </c>
      <c r="M150">
        <v>0</v>
      </c>
      <c r="N150">
        <v>0</v>
      </c>
      <c r="O150">
        <v>0</v>
      </c>
      <c r="P150">
        <v>0.85699999999999998</v>
      </c>
      <c r="Q150">
        <v>0.89300000000000002</v>
      </c>
      <c r="R150">
        <v>0.92900000000000005</v>
      </c>
      <c r="S150">
        <v>0.96399999999999997</v>
      </c>
      <c r="T150">
        <v>1</v>
      </c>
      <c r="U150">
        <v>0</v>
      </c>
      <c r="V150">
        <v>0</v>
      </c>
      <c r="W150">
        <v>0</v>
      </c>
      <c r="X150">
        <v>0</v>
      </c>
      <c r="Y150">
        <v>0</v>
      </c>
      <c r="Z150">
        <v>0</v>
      </c>
      <c r="AA150">
        <v>0</v>
      </c>
      <c r="AB150">
        <v>0</v>
      </c>
      <c r="AC150">
        <v>0</v>
      </c>
      <c r="AD150">
        <v>0</v>
      </c>
      <c r="AE150">
        <v>0</v>
      </c>
      <c r="AF150">
        <v>0</v>
      </c>
      <c r="AG150">
        <v>0</v>
      </c>
      <c r="AH150">
        <v>0</v>
      </c>
      <c r="AI150">
        <v>0</v>
      </c>
      <c r="AJ150">
        <v>0</v>
      </c>
      <c r="AK150" t="s">
        <v>378</v>
      </c>
    </row>
    <row r="151" spans="1:37">
      <c r="A151" t="s">
        <v>388</v>
      </c>
      <c r="B151" t="s">
        <v>389</v>
      </c>
      <c r="C151" t="s">
        <v>390</v>
      </c>
      <c r="D151" t="s">
        <v>88</v>
      </c>
      <c r="E151">
        <v>0</v>
      </c>
      <c r="F151">
        <v>0</v>
      </c>
      <c r="G151">
        <v>0</v>
      </c>
      <c r="H151">
        <v>0</v>
      </c>
      <c r="I151">
        <v>0</v>
      </c>
      <c r="J151">
        <v>0</v>
      </c>
      <c r="K151">
        <v>0</v>
      </c>
      <c r="L151">
        <v>0</v>
      </c>
      <c r="M151">
        <v>0</v>
      </c>
      <c r="N151">
        <v>0</v>
      </c>
      <c r="O151">
        <v>0</v>
      </c>
      <c r="P151">
        <v>0</v>
      </c>
      <c r="Q151">
        <v>0</v>
      </c>
      <c r="R151">
        <v>0</v>
      </c>
      <c r="S151">
        <v>0</v>
      </c>
      <c r="T151">
        <v>0</v>
      </c>
      <c r="U151">
        <v>0.82399999999999995</v>
      </c>
      <c r="V151">
        <v>0.85899999999999999</v>
      </c>
      <c r="W151">
        <v>0.89400000000000002</v>
      </c>
      <c r="X151">
        <v>0.92900000000000005</v>
      </c>
      <c r="Y151">
        <v>0.96499999999999997</v>
      </c>
      <c r="Z151">
        <v>1</v>
      </c>
      <c r="AA151">
        <v>1</v>
      </c>
      <c r="AB151">
        <v>1</v>
      </c>
      <c r="AC151">
        <v>1</v>
      </c>
      <c r="AD151">
        <v>1</v>
      </c>
      <c r="AE151">
        <v>1</v>
      </c>
      <c r="AF151">
        <v>1</v>
      </c>
      <c r="AG151">
        <v>1</v>
      </c>
      <c r="AH151">
        <v>1</v>
      </c>
      <c r="AI151">
        <v>1</v>
      </c>
      <c r="AJ151">
        <v>1</v>
      </c>
      <c r="AK151" t="s">
        <v>378</v>
      </c>
    </row>
    <row r="152" spans="1:37">
      <c r="A152" t="s">
        <v>391</v>
      </c>
      <c r="B152" t="s">
        <v>392</v>
      </c>
      <c r="C152" t="s">
        <v>393</v>
      </c>
      <c r="D152" t="s">
        <v>88</v>
      </c>
      <c r="E152">
        <v>7.4999999999999993E-5</v>
      </c>
      <c r="F152">
        <v>7.4999999999999993E-5</v>
      </c>
      <c r="G152">
        <v>7.4999999999999993E-5</v>
      </c>
      <c r="H152">
        <v>7.4999999999999993E-5</v>
      </c>
      <c r="I152">
        <v>7.4999999999999993E-5</v>
      </c>
      <c r="J152">
        <v>7.4999999999999993E-5</v>
      </c>
      <c r="K152">
        <v>7.4999999999999993E-5</v>
      </c>
      <c r="L152">
        <v>7.4999999999999993E-5</v>
      </c>
      <c r="M152">
        <v>7.4999999999999993E-5</v>
      </c>
      <c r="N152">
        <v>7.4999999999999993E-5</v>
      </c>
      <c r="O152">
        <v>7.4999999999999993E-5</v>
      </c>
      <c r="P152">
        <v>7.4999999999999993E-5</v>
      </c>
      <c r="Q152">
        <v>7.4999999999999993E-5</v>
      </c>
      <c r="R152">
        <v>7.4999999999999993E-5</v>
      </c>
      <c r="S152">
        <v>7.4999999999999993E-5</v>
      </c>
      <c r="T152">
        <v>7.4999999999999993E-5</v>
      </c>
      <c r="U152">
        <v>7.4999999999999993E-5</v>
      </c>
      <c r="V152">
        <v>7.4999999999999993E-5</v>
      </c>
      <c r="W152">
        <v>7.4999999999999993E-5</v>
      </c>
      <c r="X152">
        <v>7.4999999999999993E-5</v>
      </c>
      <c r="Y152">
        <v>7.4999999999999993E-5</v>
      </c>
      <c r="Z152">
        <v>7.4999999999999993E-5</v>
      </c>
      <c r="AA152">
        <v>7.4999999999999993E-5</v>
      </c>
      <c r="AB152">
        <v>7.4999999999999993E-5</v>
      </c>
      <c r="AC152">
        <v>7.4999999999999993E-5</v>
      </c>
      <c r="AD152">
        <v>7.4999999999999993E-5</v>
      </c>
      <c r="AE152">
        <v>7.4999999999999993E-5</v>
      </c>
      <c r="AF152">
        <v>7.4999999999999993E-5</v>
      </c>
      <c r="AG152">
        <v>7.4999999999999993E-5</v>
      </c>
      <c r="AH152">
        <v>7.4999999999999993E-5</v>
      </c>
      <c r="AI152">
        <v>7.4999999999999993E-5</v>
      </c>
      <c r="AJ152">
        <v>7.4999999999999993E-5</v>
      </c>
      <c r="AK152" s="25">
        <v>0</v>
      </c>
    </row>
    <row r="153" spans="1:37">
      <c r="A153" t="s">
        <v>394</v>
      </c>
      <c r="B153" t="s">
        <v>395</v>
      </c>
      <c r="C153" t="s">
        <v>396</v>
      </c>
      <c r="D153" t="s">
        <v>88</v>
      </c>
      <c r="E153">
        <v>7.4999999999999993E-5</v>
      </c>
      <c r="F153">
        <v>7.4999999999999993E-5</v>
      </c>
      <c r="G153">
        <v>7.4999999999999993E-5</v>
      </c>
      <c r="H153">
        <v>7.4999999999999993E-5</v>
      </c>
      <c r="I153">
        <v>7.4999999999999993E-5</v>
      </c>
      <c r="J153">
        <v>7.4999999999999993E-5</v>
      </c>
      <c r="K153">
        <v>7.4999999999999993E-5</v>
      </c>
      <c r="L153">
        <v>7.4999999999999993E-5</v>
      </c>
      <c r="M153">
        <v>7.4999999999999993E-5</v>
      </c>
      <c r="N153">
        <v>7.4999999999999993E-5</v>
      </c>
      <c r="O153">
        <v>7.4999999999999993E-5</v>
      </c>
      <c r="P153">
        <v>1.16E-4</v>
      </c>
      <c r="Q153">
        <v>1.95E-4</v>
      </c>
      <c r="R153">
        <v>3.0200000000000002E-4</v>
      </c>
      <c r="S153">
        <v>4.9399999999999997E-4</v>
      </c>
      <c r="T153">
        <v>7.7499999999999997E-4</v>
      </c>
      <c r="U153">
        <v>1.212E-3</v>
      </c>
      <c r="V153">
        <v>1.8749999999999999E-3</v>
      </c>
      <c r="W153">
        <v>3.0590000000000001E-3</v>
      </c>
      <c r="X153">
        <v>4.692E-3</v>
      </c>
      <c r="Y153">
        <v>7.2500000000000004E-3</v>
      </c>
      <c r="Z153">
        <v>1.1997000000000001E-2</v>
      </c>
      <c r="AA153">
        <v>1.8186000000000001E-2</v>
      </c>
      <c r="AB153">
        <v>2.9474E-2</v>
      </c>
      <c r="AC153">
        <v>4.4544E-2</v>
      </c>
      <c r="AD153">
        <v>6.3572000000000004E-2</v>
      </c>
      <c r="AE153">
        <v>9.4051999999999997E-2</v>
      </c>
      <c r="AF153">
        <v>0.13434599999999999</v>
      </c>
      <c r="AG153">
        <v>0.185665</v>
      </c>
      <c r="AH153">
        <v>0.24962999999999999</v>
      </c>
      <c r="AI153">
        <v>0.328901</v>
      </c>
      <c r="AJ153">
        <v>0.411248</v>
      </c>
      <c r="AK153" s="25">
        <v>0.32</v>
      </c>
    </row>
    <row r="154" spans="1:37">
      <c r="A154" t="s">
        <v>397</v>
      </c>
      <c r="B154" t="s">
        <v>398</v>
      </c>
      <c r="C154" t="s">
        <v>399</v>
      </c>
      <c r="D154" t="s">
        <v>88</v>
      </c>
      <c r="E154">
        <v>7.4999999999999993E-5</v>
      </c>
      <c r="F154">
        <v>7.4999999999999993E-5</v>
      </c>
      <c r="G154">
        <v>7.4999999999999993E-5</v>
      </c>
      <c r="H154">
        <v>7.4999999999999993E-5</v>
      </c>
      <c r="I154">
        <v>7.4999999999999993E-5</v>
      </c>
      <c r="J154">
        <v>7.4999999999999993E-5</v>
      </c>
      <c r="K154">
        <v>7.4999999999999993E-5</v>
      </c>
      <c r="L154">
        <v>7.4999999999999993E-5</v>
      </c>
      <c r="M154">
        <v>7.4999999999999993E-5</v>
      </c>
      <c r="N154">
        <v>7.4999999999999993E-5</v>
      </c>
      <c r="O154">
        <v>7.4999999999999993E-5</v>
      </c>
      <c r="P154">
        <v>7.4999999999999993E-5</v>
      </c>
      <c r="Q154">
        <v>7.4999999999999993E-5</v>
      </c>
      <c r="R154">
        <v>7.4999999999999993E-5</v>
      </c>
      <c r="S154">
        <v>7.4999999999999993E-5</v>
      </c>
      <c r="T154">
        <v>7.4999999999999993E-5</v>
      </c>
      <c r="U154">
        <v>7.4999999999999993E-5</v>
      </c>
      <c r="V154">
        <v>7.4999999999999993E-5</v>
      </c>
      <c r="W154">
        <v>7.4999999999999993E-5</v>
      </c>
      <c r="X154">
        <v>7.4999999999999993E-5</v>
      </c>
      <c r="Y154">
        <v>7.4999999999999993E-5</v>
      </c>
      <c r="Z154">
        <v>7.4999999999999993E-5</v>
      </c>
      <c r="AA154">
        <v>7.4999999999999993E-5</v>
      </c>
      <c r="AB154">
        <v>7.4999999999999993E-5</v>
      </c>
      <c r="AC154">
        <v>7.4999999999999993E-5</v>
      </c>
      <c r="AD154">
        <v>7.4999999999999993E-5</v>
      </c>
      <c r="AE154">
        <v>7.4999999999999993E-5</v>
      </c>
      <c r="AF154">
        <v>7.4999999999999993E-5</v>
      </c>
      <c r="AG154">
        <v>7.4999999999999993E-5</v>
      </c>
      <c r="AH154">
        <v>7.4999999999999993E-5</v>
      </c>
      <c r="AI154">
        <v>7.4999999999999993E-5</v>
      </c>
      <c r="AJ154">
        <v>7.4999999999999993E-5</v>
      </c>
      <c r="AK154" s="25">
        <v>0</v>
      </c>
    </row>
    <row r="155" spans="1:37">
      <c r="A155" t="s">
        <v>400</v>
      </c>
      <c r="B155" t="s">
        <v>401</v>
      </c>
      <c r="C155" t="s">
        <v>402</v>
      </c>
      <c r="D155" t="s">
        <v>88</v>
      </c>
      <c r="E155">
        <v>7.4999999999999993E-5</v>
      </c>
      <c r="F155">
        <v>7.4999999999999993E-5</v>
      </c>
      <c r="G155">
        <v>7.4999999999999993E-5</v>
      </c>
      <c r="H155">
        <v>7.4999999999999993E-5</v>
      </c>
      <c r="I155">
        <v>7.4999999999999993E-5</v>
      </c>
      <c r="J155">
        <v>7.4999999999999993E-5</v>
      </c>
      <c r="K155">
        <v>7.4999999999999993E-5</v>
      </c>
      <c r="L155">
        <v>7.4999999999999993E-5</v>
      </c>
      <c r="M155">
        <v>7.4999999999999993E-5</v>
      </c>
      <c r="N155">
        <v>7.4999999999999993E-5</v>
      </c>
      <c r="O155">
        <v>7.4999999999999993E-5</v>
      </c>
      <c r="P155">
        <v>7.4999999999999993E-5</v>
      </c>
      <c r="Q155">
        <v>7.4999999999999993E-5</v>
      </c>
      <c r="R155">
        <v>7.4999999999999993E-5</v>
      </c>
      <c r="S155">
        <v>7.4999999999999993E-5</v>
      </c>
      <c r="T155">
        <v>7.4999999999999993E-5</v>
      </c>
      <c r="U155">
        <v>7.4999999999999993E-5</v>
      </c>
      <c r="V155">
        <v>7.4999999999999993E-5</v>
      </c>
      <c r="W155">
        <v>7.4999999999999993E-5</v>
      </c>
      <c r="X155">
        <v>7.4999999999999993E-5</v>
      </c>
      <c r="Y155">
        <v>7.4999999999999993E-5</v>
      </c>
      <c r="Z155">
        <v>7.4999999999999993E-5</v>
      </c>
      <c r="AA155">
        <v>7.4999999999999993E-5</v>
      </c>
      <c r="AB155">
        <v>7.4999999999999993E-5</v>
      </c>
      <c r="AC155">
        <v>7.4999999999999993E-5</v>
      </c>
      <c r="AD155">
        <v>7.4999999999999993E-5</v>
      </c>
      <c r="AE155">
        <v>7.4999999999999993E-5</v>
      </c>
      <c r="AF155">
        <v>7.4999999999999993E-5</v>
      </c>
      <c r="AG155">
        <v>7.4999999999999993E-5</v>
      </c>
      <c r="AH155">
        <v>7.4999999999999993E-5</v>
      </c>
      <c r="AI155">
        <v>7.4999999999999993E-5</v>
      </c>
      <c r="AJ155">
        <v>7.4999999999999993E-5</v>
      </c>
      <c r="AK155" s="25">
        <v>0</v>
      </c>
    </row>
    <row r="156" spans="1:37">
      <c r="A156" t="s">
        <v>403</v>
      </c>
      <c r="C156" t="s">
        <v>404</v>
      </c>
    </row>
    <row r="157" spans="1:37">
      <c r="A157" t="s">
        <v>405</v>
      </c>
      <c r="C157" t="s">
        <v>406</v>
      </c>
    </row>
    <row r="158" spans="1:37">
      <c r="A158" t="s">
        <v>230</v>
      </c>
      <c r="B158" t="s">
        <v>407</v>
      </c>
      <c r="C158" t="s">
        <v>408</v>
      </c>
      <c r="D158" t="s">
        <v>409</v>
      </c>
      <c r="E158">
        <v>78.050338999999994</v>
      </c>
      <c r="F158">
        <v>78.051865000000006</v>
      </c>
      <c r="G158">
        <v>78.718902999999997</v>
      </c>
      <c r="H158">
        <v>79.381386000000006</v>
      </c>
      <c r="I158">
        <v>80.048416000000003</v>
      </c>
      <c r="J158">
        <v>80.715462000000002</v>
      </c>
      <c r="K158">
        <v>80.715462000000002</v>
      </c>
      <c r="L158">
        <v>81.857658000000001</v>
      </c>
      <c r="M158">
        <v>82.999863000000005</v>
      </c>
      <c r="N158">
        <v>84.142043999999999</v>
      </c>
      <c r="O158">
        <v>85.284240999999994</v>
      </c>
      <c r="P158">
        <v>85.282775999999998</v>
      </c>
      <c r="Q158">
        <v>85.666686999999996</v>
      </c>
      <c r="R158">
        <v>86.050606000000002</v>
      </c>
      <c r="S158">
        <v>86.424019000000001</v>
      </c>
      <c r="T158">
        <v>86.808228</v>
      </c>
      <c r="U158">
        <v>86.814980000000006</v>
      </c>
      <c r="V158">
        <v>87.269065999999995</v>
      </c>
      <c r="W158">
        <v>87.723938000000004</v>
      </c>
      <c r="X158">
        <v>88.179496999999998</v>
      </c>
      <c r="Y158">
        <v>88.649399000000003</v>
      </c>
      <c r="Z158">
        <v>89.109711000000004</v>
      </c>
      <c r="AA158">
        <v>89.119124999999997</v>
      </c>
      <c r="AB158">
        <v>89.136322000000007</v>
      </c>
      <c r="AC158">
        <v>89.159271000000004</v>
      </c>
      <c r="AD158">
        <v>89.188263000000006</v>
      </c>
      <c r="AE158">
        <v>89.234665000000007</v>
      </c>
      <c r="AF158">
        <v>89.296042999999997</v>
      </c>
      <c r="AG158">
        <v>89.374184</v>
      </c>
      <c r="AH158">
        <v>89.471603000000002</v>
      </c>
      <c r="AI158">
        <v>89.592322999999993</v>
      </c>
      <c r="AJ158">
        <v>89.717735000000005</v>
      </c>
      <c r="AK158" s="25">
        <v>5.0000000000000001E-3</v>
      </c>
    </row>
    <row r="159" spans="1:37">
      <c r="A159" t="s">
        <v>233</v>
      </c>
      <c r="B159" t="s">
        <v>410</v>
      </c>
      <c r="C159" t="s">
        <v>411</v>
      </c>
      <c r="D159" t="s">
        <v>409</v>
      </c>
      <c r="E159">
        <v>76.175803999999999</v>
      </c>
      <c r="F159">
        <v>76.177306999999999</v>
      </c>
      <c r="G159">
        <v>76.828322999999997</v>
      </c>
      <c r="H159">
        <v>77.474884000000003</v>
      </c>
      <c r="I159">
        <v>78.125907999999995</v>
      </c>
      <c r="J159">
        <v>78.776923999999994</v>
      </c>
      <c r="K159">
        <v>78.776923999999994</v>
      </c>
      <c r="L159">
        <v>79.891693000000004</v>
      </c>
      <c r="M159">
        <v>81.006461999999999</v>
      </c>
      <c r="N159">
        <v>82.121216000000004</v>
      </c>
      <c r="O159">
        <v>83.235977000000005</v>
      </c>
      <c r="P159">
        <v>83.234549999999999</v>
      </c>
      <c r="Q159">
        <v>83.609238000000005</v>
      </c>
      <c r="R159">
        <v>83.983947999999998</v>
      </c>
      <c r="S159">
        <v>84.348388999999997</v>
      </c>
      <c r="T159">
        <v>84.723372999999995</v>
      </c>
      <c r="U159">
        <v>84.729950000000002</v>
      </c>
      <c r="V159">
        <v>85.173141000000001</v>
      </c>
      <c r="W159">
        <v>85.617087999999995</v>
      </c>
      <c r="X159">
        <v>86.061706999999998</v>
      </c>
      <c r="Y159">
        <v>86.520308999999997</v>
      </c>
      <c r="Z159">
        <v>86.969566</v>
      </c>
      <c r="AA159">
        <v>86.978759999999994</v>
      </c>
      <c r="AB159">
        <v>86.995543999999995</v>
      </c>
      <c r="AC159">
        <v>87.017944</v>
      </c>
      <c r="AD159">
        <v>87.046227000000002</v>
      </c>
      <c r="AE159">
        <v>87.091521999999998</v>
      </c>
      <c r="AF159">
        <v>87.151420999999999</v>
      </c>
      <c r="AG159">
        <v>87.227692000000005</v>
      </c>
      <c r="AH159">
        <v>87.322761999999997</v>
      </c>
      <c r="AI159">
        <v>87.440582000000006</v>
      </c>
      <c r="AJ159">
        <v>87.563004000000006</v>
      </c>
      <c r="AK159" s="25">
        <v>5.0000000000000001E-3</v>
      </c>
    </row>
    <row r="160" spans="1:37">
      <c r="A160" t="s">
        <v>236</v>
      </c>
      <c r="B160" t="s">
        <v>412</v>
      </c>
      <c r="C160" t="s">
        <v>413</v>
      </c>
      <c r="D160" t="s">
        <v>409</v>
      </c>
      <c r="E160">
        <v>49.841014999999999</v>
      </c>
      <c r="F160">
        <v>49.841991</v>
      </c>
      <c r="G160">
        <v>50.267947999999997</v>
      </c>
      <c r="H160">
        <v>50.690983000000003</v>
      </c>
      <c r="I160">
        <v>51.116942999999999</v>
      </c>
      <c r="J160">
        <v>51.542900000000003</v>
      </c>
      <c r="K160">
        <v>51.542900000000003</v>
      </c>
      <c r="L160">
        <v>52.272281999999997</v>
      </c>
      <c r="M160">
        <v>53.001658999999997</v>
      </c>
      <c r="N160">
        <v>53.731032999999996</v>
      </c>
      <c r="O160">
        <v>54.460406999999996</v>
      </c>
      <c r="P160">
        <v>54.459473000000003</v>
      </c>
      <c r="Q160">
        <v>54.704628</v>
      </c>
      <c r="R160">
        <v>54.949795000000002</v>
      </c>
      <c r="S160">
        <v>55.188243999999997</v>
      </c>
      <c r="T160">
        <v>55.433593999999999</v>
      </c>
      <c r="U160">
        <v>55.437900999999997</v>
      </c>
      <c r="V160">
        <v>55.727874999999997</v>
      </c>
      <c r="W160">
        <v>56.018340999999999</v>
      </c>
      <c r="X160">
        <v>56.309249999999999</v>
      </c>
      <c r="Y160">
        <v>56.609318000000002</v>
      </c>
      <c r="Z160">
        <v>56.903252000000002</v>
      </c>
      <c r="AA160">
        <v>56.909275000000001</v>
      </c>
      <c r="AB160">
        <v>56.920254</v>
      </c>
      <c r="AC160">
        <v>56.934905999999998</v>
      </c>
      <c r="AD160">
        <v>56.953415</v>
      </c>
      <c r="AE160">
        <v>56.983046999999999</v>
      </c>
      <c r="AF160">
        <v>57.022243000000003</v>
      </c>
      <c r="AG160">
        <v>57.072147000000001</v>
      </c>
      <c r="AH160">
        <v>57.134354000000002</v>
      </c>
      <c r="AI160">
        <v>57.211444999999998</v>
      </c>
      <c r="AJ160">
        <v>57.291527000000002</v>
      </c>
      <c r="AK160" s="25">
        <v>5.0000000000000001E-3</v>
      </c>
    </row>
    <row r="161" spans="1:37">
      <c r="A161" t="s">
        <v>414</v>
      </c>
      <c r="B161" t="s">
        <v>415</v>
      </c>
      <c r="C161" t="s">
        <v>416</v>
      </c>
      <c r="D161" t="s">
        <v>409</v>
      </c>
      <c r="E161">
        <v>73.842483999999999</v>
      </c>
      <c r="F161">
        <v>73.923203000000001</v>
      </c>
      <c r="G161">
        <v>74.633232000000007</v>
      </c>
      <c r="H161">
        <v>75.338356000000005</v>
      </c>
      <c r="I161">
        <v>76.047386000000003</v>
      </c>
      <c r="J161">
        <v>76.756157000000002</v>
      </c>
      <c r="K161">
        <v>76.829727000000005</v>
      </c>
      <c r="L161">
        <v>77.990004999999996</v>
      </c>
      <c r="M161">
        <v>79.150863999999999</v>
      </c>
      <c r="N161">
        <v>80.312256000000005</v>
      </c>
      <c r="O161">
        <v>81.474204999999998</v>
      </c>
      <c r="P161">
        <v>81.543128999999993</v>
      </c>
      <c r="Q161">
        <v>81.979438999999999</v>
      </c>
      <c r="R161">
        <v>82.415024000000003</v>
      </c>
      <c r="S161">
        <v>82.839775000000003</v>
      </c>
      <c r="T161">
        <v>83.274101000000002</v>
      </c>
      <c r="U161">
        <v>83.345329000000007</v>
      </c>
      <c r="V161">
        <v>83.845107999999996</v>
      </c>
      <c r="W161">
        <v>84.345039</v>
      </c>
      <c r="X161">
        <v>84.845070000000007</v>
      </c>
      <c r="Y161">
        <v>85.358345</v>
      </c>
      <c r="Z161">
        <v>85.861846999999997</v>
      </c>
      <c r="AA161">
        <v>85.924858</v>
      </c>
      <c r="AB161">
        <v>85.994185999999999</v>
      </c>
      <c r="AC161">
        <v>86.067902000000004</v>
      </c>
      <c r="AD161">
        <v>86.146300999999994</v>
      </c>
      <c r="AE161">
        <v>86.240425000000002</v>
      </c>
      <c r="AF161">
        <v>86.347938999999997</v>
      </c>
      <c r="AG161">
        <v>86.470618999999999</v>
      </c>
      <c r="AH161">
        <v>86.610930999999994</v>
      </c>
      <c r="AI161">
        <v>86.772812000000002</v>
      </c>
      <c r="AJ161">
        <v>86.938164</v>
      </c>
      <c r="AK161" s="25">
        <v>5.0000000000000001E-3</v>
      </c>
    </row>
    <row r="162" spans="1:37">
      <c r="A162" t="s">
        <v>417</v>
      </c>
      <c r="C162" t="s">
        <v>418</v>
      </c>
    </row>
    <row r="163" spans="1:37">
      <c r="A163" t="s">
        <v>230</v>
      </c>
      <c r="B163" t="s">
        <v>419</v>
      </c>
      <c r="C163" t="s">
        <v>420</v>
      </c>
      <c r="D163" t="s">
        <v>409</v>
      </c>
      <c r="E163">
        <v>74.640236000000002</v>
      </c>
      <c r="F163">
        <v>74.901672000000005</v>
      </c>
      <c r="G163">
        <v>75.153091000000003</v>
      </c>
      <c r="H163">
        <v>75.407104000000004</v>
      </c>
      <c r="I163">
        <v>75.678635</v>
      </c>
      <c r="J163">
        <v>75.959098999999995</v>
      </c>
      <c r="K163">
        <v>76.236571999999995</v>
      </c>
      <c r="L163">
        <v>76.550064000000006</v>
      </c>
      <c r="M163">
        <v>76.904021999999998</v>
      </c>
      <c r="N163">
        <v>77.290833000000006</v>
      </c>
      <c r="O163">
        <v>77.706192000000001</v>
      </c>
      <c r="P163">
        <v>78.115257</v>
      </c>
      <c r="Q163">
        <v>78.527596000000003</v>
      </c>
      <c r="R163">
        <v>78.949623000000003</v>
      </c>
      <c r="S163">
        <v>79.377724000000001</v>
      </c>
      <c r="T163">
        <v>79.811042999999998</v>
      </c>
      <c r="U163">
        <v>80.247444000000002</v>
      </c>
      <c r="V163">
        <v>80.681015000000002</v>
      </c>
      <c r="W163">
        <v>81.125259</v>
      </c>
      <c r="X163">
        <v>81.580162000000001</v>
      </c>
      <c r="Y163">
        <v>82.045188999999993</v>
      </c>
      <c r="Z163">
        <v>82.514876999999998</v>
      </c>
      <c r="AA163">
        <v>82.967315999999997</v>
      </c>
      <c r="AB163">
        <v>83.400199999999998</v>
      </c>
      <c r="AC163">
        <v>83.813896</v>
      </c>
      <c r="AD163">
        <v>84.203002999999995</v>
      </c>
      <c r="AE163">
        <v>84.575737000000004</v>
      </c>
      <c r="AF163">
        <v>84.928657999999999</v>
      </c>
      <c r="AG163">
        <v>85.272491000000002</v>
      </c>
      <c r="AH163">
        <v>85.605095000000006</v>
      </c>
      <c r="AI163">
        <v>85.930412000000004</v>
      </c>
      <c r="AJ163">
        <v>86.251366000000004</v>
      </c>
      <c r="AK163" s="25">
        <v>5.0000000000000001E-3</v>
      </c>
    </row>
    <row r="164" spans="1:37">
      <c r="A164" t="s">
        <v>233</v>
      </c>
      <c r="B164" t="s">
        <v>421</v>
      </c>
      <c r="C164" t="s">
        <v>422</v>
      </c>
      <c r="D164" t="s">
        <v>409</v>
      </c>
      <c r="E164">
        <v>72.538398999999998</v>
      </c>
      <c r="F164">
        <v>72.829459999999997</v>
      </c>
      <c r="G164">
        <v>73.130882</v>
      </c>
      <c r="H164">
        <v>73.440453000000005</v>
      </c>
      <c r="I164">
        <v>73.741837000000004</v>
      </c>
      <c r="J164">
        <v>74.091637000000006</v>
      </c>
      <c r="K164">
        <v>74.426772999999997</v>
      </c>
      <c r="L164">
        <v>74.797234000000003</v>
      </c>
      <c r="M164">
        <v>75.247505000000004</v>
      </c>
      <c r="N164">
        <v>75.713593000000003</v>
      </c>
      <c r="O164">
        <v>76.17971</v>
      </c>
      <c r="P164">
        <v>76.634865000000005</v>
      </c>
      <c r="Q164">
        <v>77.056396000000007</v>
      </c>
      <c r="R164">
        <v>77.492653000000004</v>
      </c>
      <c r="S164">
        <v>77.875641000000002</v>
      </c>
      <c r="T164">
        <v>78.289435999999995</v>
      </c>
      <c r="U164">
        <v>78.705292</v>
      </c>
      <c r="V164">
        <v>79.150513000000004</v>
      </c>
      <c r="W164">
        <v>79.574196000000001</v>
      </c>
      <c r="X164">
        <v>79.983681000000004</v>
      </c>
      <c r="Y164">
        <v>80.396973000000003</v>
      </c>
      <c r="Z164">
        <v>80.815040999999994</v>
      </c>
      <c r="AA164">
        <v>81.178809999999999</v>
      </c>
      <c r="AB164">
        <v>81.582061999999993</v>
      </c>
      <c r="AC164">
        <v>82.001761999999999</v>
      </c>
      <c r="AD164">
        <v>82.384345999999994</v>
      </c>
      <c r="AE164">
        <v>82.789032000000006</v>
      </c>
      <c r="AF164">
        <v>83.204787999999994</v>
      </c>
      <c r="AG164">
        <v>83.643326000000002</v>
      </c>
      <c r="AH164">
        <v>84.088127</v>
      </c>
      <c r="AI164">
        <v>84.499992000000006</v>
      </c>
      <c r="AJ164">
        <v>84.872619999999998</v>
      </c>
      <c r="AK164" s="25">
        <v>5.0000000000000001E-3</v>
      </c>
    </row>
    <row r="165" spans="1:37">
      <c r="A165" t="s">
        <v>236</v>
      </c>
      <c r="B165" t="s">
        <v>423</v>
      </c>
      <c r="C165" t="s">
        <v>424</v>
      </c>
      <c r="D165" t="s">
        <v>409</v>
      </c>
      <c r="E165">
        <v>49.146701999999998</v>
      </c>
      <c r="F165">
        <v>49.270947</v>
      </c>
      <c r="G165">
        <v>49.411301000000002</v>
      </c>
      <c r="H165">
        <v>49.571747000000002</v>
      </c>
      <c r="I165">
        <v>49.760486999999998</v>
      </c>
      <c r="J165">
        <v>49.946891999999998</v>
      </c>
      <c r="K165">
        <v>50.113804000000002</v>
      </c>
      <c r="L165">
        <v>50.303223000000003</v>
      </c>
      <c r="M165">
        <v>50.518517000000003</v>
      </c>
      <c r="N165">
        <v>50.73827</v>
      </c>
      <c r="O165">
        <v>50.973835000000001</v>
      </c>
      <c r="P165">
        <v>51.215190999999997</v>
      </c>
      <c r="Q165">
        <v>51.478122999999997</v>
      </c>
      <c r="R165">
        <v>51.758488</v>
      </c>
      <c r="S165">
        <v>52.051903000000003</v>
      </c>
      <c r="T165">
        <v>52.340260000000001</v>
      </c>
      <c r="U165">
        <v>52.616225999999997</v>
      </c>
      <c r="V165">
        <v>52.899639000000001</v>
      </c>
      <c r="W165">
        <v>53.191605000000003</v>
      </c>
      <c r="X165">
        <v>53.482554999999998</v>
      </c>
      <c r="Y165">
        <v>53.781517000000001</v>
      </c>
      <c r="Z165">
        <v>54.091526000000002</v>
      </c>
      <c r="AA165">
        <v>54.398395999999998</v>
      </c>
      <c r="AB165">
        <v>54.706490000000002</v>
      </c>
      <c r="AC165">
        <v>55.014423000000001</v>
      </c>
      <c r="AD165">
        <v>55.310260999999997</v>
      </c>
      <c r="AE165">
        <v>55.610579999999999</v>
      </c>
      <c r="AF165">
        <v>55.905949</v>
      </c>
      <c r="AG165">
        <v>56.186703000000001</v>
      </c>
      <c r="AH165">
        <v>56.499870000000001</v>
      </c>
      <c r="AI165">
        <v>56.820076</v>
      </c>
      <c r="AJ165">
        <v>57.127178000000001</v>
      </c>
      <c r="AK165" s="25">
        <v>5.0000000000000001E-3</v>
      </c>
    </row>
    <row r="166" spans="1:37">
      <c r="A166" t="s">
        <v>414</v>
      </c>
      <c r="B166" t="s">
        <v>425</v>
      </c>
      <c r="C166" t="s">
        <v>426</v>
      </c>
      <c r="D166" t="s">
        <v>409</v>
      </c>
      <c r="E166">
        <v>69.061408999999998</v>
      </c>
      <c r="F166">
        <v>69.384444999999999</v>
      </c>
      <c r="G166">
        <v>69.706733999999997</v>
      </c>
      <c r="H166">
        <v>70.035477</v>
      </c>
      <c r="I166">
        <v>70.376755000000003</v>
      </c>
      <c r="J166">
        <v>70.734436000000002</v>
      </c>
      <c r="K166">
        <v>71.082642000000007</v>
      </c>
      <c r="L166">
        <v>71.464614999999995</v>
      </c>
      <c r="M166">
        <v>71.895363000000003</v>
      </c>
      <c r="N166">
        <v>72.350364999999996</v>
      </c>
      <c r="O166">
        <v>72.824805999999995</v>
      </c>
      <c r="P166">
        <v>73.293342999999993</v>
      </c>
      <c r="Q166">
        <v>73.757735999999994</v>
      </c>
      <c r="R166">
        <v>74.234024000000005</v>
      </c>
      <c r="S166">
        <v>74.700492999999994</v>
      </c>
      <c r="T166">
        <v>75.177054999999996</v>
      </c>
      <c r="U166">
        <v>75.653640999999993</v>
      </c>
      <c r="V166">
        <v>76.137352000000007</v>
      </c>
      <c r="W166">
        <v>76.621902000000006</v>
      </c>
      <c r="X166">
        <v>77.107963999999996</v>
      </c>
      <c r="Y166">
        <v>77.601532000000006</v>
      </c>
      <c r="Z166">
        <v>78.099959999999996</v>
      </c>
      <c r="AA166">
        <v>78.565910000000002</v>
      </c>
      <c r="AB166">
        <v>79.031158000000005</v>
      </c>
      <c r="AC166">
        <v>79.489036999999996</v>
      </c>
      <c r="AD166">
        <v>79.918777000000006</v>
      </c>
      <c r="AE166">
        <v>80.345123000000001</v>
      </c>
      <c r="AF166">
        <v>80.761702999999997</v>
      </c>
      <c r="AG166">
        <v>81.177620000000005</v>
      </c>
      <c r="AH166">
        <v>81.591446000000005</v>
      </c>
      <c r="AI166">
        <v>81.990547000000007</v>
      </c>
      <c r="AJ166">
        <v>82.372414000000006</v>
      </c>
      <c r="AK166" s="25">
        <v>6.0000000000000001E-3</v>
      </c>
    </row>
    <row r="167" spans="1:37">
      <c r="A167" t="s">
        <v>427</v>
      </c>
      <c r="C167" t="s">
        <v>428</v>
      </c>
    </row>
    <row r="168" spans="1:37">
      <c r="A168" t="s">
        <v>429</v>
      </c>
      <c r="C168" t="s">
        <v>430</v>
      </c>
    </row>
    <row r="169" spans="1:37">
      <c r="A169" t="s">
        <v>96</v>
      </c>
      <c r="B169" t="s">
        <v>431</v>
      </c>
      <c r="C169" t="s">
        <v>432</v>
      </c>
      <c r="D169" t="s">
        <v>433</v>
      </c>
      <c r="E169">
        <v>2618.4736330000001</v>
      </c>
      <c r="F169">
        <v>2650.616211</v>
      </c>
      <c r="G169">
        <v>2683.9145509999998</v>
      </c>
      <c r="H169">
        <v>2709.7690429999998</v>
      </c>
      <c r="I169">
        <v>2730.022461</v>
      </c>
      <c r="J169">
        <v>2753.6926269999999</v>
      </c>
      <c r="K169">
        <v>2780.7370609999998</v>
      </c>
      <c r="L169">
        <v>2806.2917480000001</v>
      </c>
      <c r="M169">
        <v>2831.1345209999999</v>
      </c>
      <c r="N169">
        <v>2857.4321289999998</v>
      </c>
      <c r="O169">
        <v>2886.1472170000002</v>
      </c>
      <c r="P169">
        <v>2914.826904</v>
      </c>
      <c r="Q169">
        <v>2945.0283199999999</v>
      </c>
      <c r="R169">
        <v>2975.3515619999998</v>
      </c>
      <c r="S169">
        <v>3005.2333979999999</v>
      </c>
      <c r="T169">
        <v>3030.843018</v>
      </c>
      <c r="U169">
        <v>3055.2883299999999</v>
      </c>
      <c r="V169">
        <v>3082.0634770000001</v>
      </c>
      <c r="W169">
        <v>3109.7639159999999</v>
      </c>
      <c r="X169">
        <v>3137.9633789999998</v>
      </c>
      <c r="Y169">
        <v>3167.4731449999999</v>
      </c>
      <c r="Z169">
        <v>3197.788086</v>
      </c>
      <c r="AA169">
        <v>3227.813232</v>
      </c>
      <c r="AB169">
        <v>3257.5935060000002</v>
      </c>
      <c r="AC169">
        <v>3288.3713379999999</v>
      </c>
      <c r="AD169">
        <v>3322.211182</v>
      </c>
      <c r="AE169">
        <v>3360.765625</v>
      </c>
      <c r="AF169">
        <v>3403.6850589999999</v>
      </c>
      <c r="AG169">
        <v>3448.82251</v>
      </c>
      <c r="AH169">
        <v>3498.0139159999999</v>
      </c>
      <c r="AI169">
        <v>3549.3842770000001</v>
      </c>
      <c r="AJ169">
        <v>3602.4548340000001</v>
      </c>
      <c r="AK169" s="25">
        <v>0.01</v>
      </c>
    </row>
    <row r="170" spans="1:37">
      <c r="A170" t="s">
        <v>100</v>
      </c>
      <c r="B170" t="s">
        <v>434</v>
      </c>
      <c r="C170" t="s">
        <v>435</v>
      </c>
      <c r="D170" t="s">
        <v>433</v>
      </c>
      <c r="E170">
        <v>316.73870799999997</v>
      </c>
      <c r="F170">
        <v>321.77032500000001</v>
      </c>
      <c r="G170">
        <v>326.67971799999998</v>
      </c>
      <c r="H170">
        <v>331.59161399999999</v>
      </c>
      <c r="I170">
        <v>336.63952599999999</v>
      </c>
      <c r="J170">
        <v>341.945312</v>
      </c>
      <c r="K170">
        <v>347.15939300000002</v>
      </c>
      <c r="L170">
        <v>352.082581</v>
      </c>
      <c r="M170">
        <v>357.21774299999998</v>
      </c>
      <c r="N170">
        <v>362.45004299999999</v>
      </c>
      <c r="O170">
        <v>367.70578</v>
      </c>
      <c r="P170">
        <v>373.21554600000002</v>
      </c>
      <c r="Q170">
        <v>378.76214599999997</v>
      </c>
      <c r="R170">
        <v>384.56839000000002</v>
      </c>
      <c r="S170">
        <v>390.95327800000001</v>
      </c>
      <c r="T170">
        <v>397.64211999999998</v>
      </c>
      <c r="U170">
        <v>404.46905500000003</v>
      </c>
      <c r="V170">
        <v>411.28378300000003</v>
      </c>
      <c r="W170">
        <v>418.38207999999997</v>
      </c>
      <c r="X170">
        <v>425.83630399999998</v>
      </c>
      <c r="Y170">
        <v>433.16839599999997</v>
      </c>
      <c r="Z170">
        <v>440.55450400000001</v>
      </c>
      <c r="AA170">
        <v>448.42327899999998</v>
      </c>
      <c r="AB170">
        <v>456.49008199999997</v>
      </c>
      <c r="AC170">
        <v>464.76461799999998</v>
      </c>
      <c r="AD170">
        <v>473.29714999999999</v>
      </c>
      <c r="AE170">
        <v>482.112213</v>
      </c>
      <c r="AF170">
        <v>491.20712300000002</v>
      </c>
      <c r="AG170">
        <v>500.389679</v>
      </c>
      <c r="AH170">
        <v>509.78329500000001</v>
      </c>
      <c r="AI170">
        <v>519.58874500000002</v>
      </c>
      <c r="AJ170">
        <v>529.631348</v>
      </c>
      <c r="AK170" s="25">
        <v>1.7000000000000001E-2</v>
      </c>
    </row>
    <row r="171" spans="1:37">
      <c r="A171" t="s">
        <v>103</v>
      </c>
      <c r="B171" t="s">
        <v>436</v>
      </c>
      <c r="C171" t="s">
        <v>437</v>
      </c>
      <c r="D171" t="s">
        <v>433</v>
      </c>
      <c r="E171">
        <v>228.778122</v>
      </c>
      <c r="F171">
        <v>236.84037799999999</v>
      </c>
      <c r="G171">
        <v>245.14872700000001</v>
      </c>
      <c r="H171">
        <v>253.83637999999999</v>
      </c>
      <c r="I171">
        <v>262.47125199999999</v>
      </c>
      <c r="J171">
        <v>271.20605499999999</v>
      </c>
      <c r="K171">
        <v>279.49841300000003</v>
      </c>
      <c r="L171">
        <v>287.35498000000001</v>
      </c>
      <c r="M171">
        <v>295.18121300000001</v>
      </c>
      <c r="N171">
        <v>303.22949199999999</v>
      </c>
      <c r="O171">
        <v>311.511169</v>
      </c>
      <c r="P171">
        <v>320.00720200000001</v>
      </c>
      <c r="Q171">
        <v>328.77319299999999</v>
      </c>
      <c r="R171">
        <v>337.54388399999999</v>
      </c>
      <c r="S171">
        <v>347.01092499999999</v>
      </c>
      <c r="T171">
        <v>356.87554899999998</v>
      </c>
      <c r="U171">
        <v>366.71722399999999</v>
      </c>
      <c r="V171">
        <v>376.51550300000002</v>
      </c>
      <c r="W171">
        <v>386.419128</v>
      </c>
      <c r="X171">
        <v>396.64941399999998</v>
      </c>
      <c r="Y171">
        <v>406.46661399999999</v>
      </c>
      <c r="Z171">
        <v>422.54107699999997</v>
      </c>
      <c r="AA171">
        <v>434.805542</v>
      </c>
      <c r="AB171">
        <v>447.12847900000003</v>
      </c>
      <c r="AC171">
        <v>459.65484600000002</v>
      </c>
      <c r="AD171">
        <v>472.29699699999998</v>
      </c>
      <c r="AE171">
        <v>485.15405299999998</v>
      </c>
      <c r="AF171">
        <v>498.19061299999998</v>
      </c>
      <c r="AG171">
        <v>510.95977800000003</v>
      </c>
      <c r="AH171">
        <v>523.97766100000001</v>
      </c>
      <c r="AI171">
        <v>537.64306599999998</v>
      </c>
      <c r="AJ171">
        <v>551.626892</v>
      </c>
      <c r="AK171" s="25">
        <v>2.9000000000000001E-2</v>
      </c>
    </row>
    <row r="172" spans="1:37">
      <c r="A172" t="s">
        <v>106</v>
      </c>
      <c r="B172" t="s">
        <v>438</v>
      </c>
      <c r="C172" t="s">
        <v>439</v>
      </c>
      <c r="D172" t="s">
        <v>433</v>
      </c>
      <c r="E172">
        <v>577.35485800000004</v>
      </c>
      <c r="F172">
        <v>594.89245600000004</v>
      </c>
      <c r="G172">
        <v>611.92749000000003</v>
      </c>
      <c r="H172">
        <v>629.07653800000003</v>
      </c>
      <c r="I172">
        <v>646.56298800000002</v>
      </c>
      <c r="J172">
        <v>664.28869599999996</v>
      </c>
      <c r="K172">
        <v>681.878784</v>
      </c>
      <c r="L172">
        <v>698.91882299999997</v>
      </c>
      <c r="M172">
        <v>715.19665499999996</v>
      </c>
      <c r="N172">
        <v>731.65722700000003</v>
      </c>
      <c r="O172">
        <v>748.50976600000001</v>
      </c>
      <c r="P172">
        <v>765.807007</v>
      </c>
      <c r="Q172">
        <v>783.426514</v>
      </c>
      <c r="R172">
        <v>801.02673300000004</v>
      </c>
      <c r="S172">
        <v>819.60620100000006</v>
      </c>
      <c r="T172">
        <v>838.84448199999997</v>
      </c>
      <c r="U172">
        <v>858.46630900000002</v>
      </c>
      <c r="V172">
        <v>878.56921399999999</v>
      </c>
      <c r="W172">
        <v>899.06030299999998</v>
      </c>
      <c r="X172">
        <v>920.30041500000004</v>
      </c>
      <c r="Y172">
        <v>941.92907700000001</v>
      </c>
      <c r="Z172">
        <v>963.05895999999996</v>
      </c>
      <c r="AA172">
        <v>987.69653300000004</v>
      </c>
      <c r="AB172">
        <v>1012.558716</v>
      </c>
      <c r="AC172">
        <v>1038.0527340000001</v>
      </c>
      <c r="AD172">
        <v>1064.514038</v>
      </c>
      <c r="AE172">
        <v>1091.787476</v>
      </c>
      <c r="AF172">
        <v>1119.9975589999999</v>
      </c>
      <c r="AG172">
        <v>1148.291626</v>
      </c>
      <c r="AH172">
        <v>1177.572754</v>
      </c>
      <c r="AI172">
        <v>1208.2966309999999</v>
      </c>
      <c r="AJ172">
        <v>1239.968384</v>
      </c>
      <c r="AK172" s="25">
        <v>2.5000000000000001E-2</v>
      </c>
    </row>
    <row r="173" spans="1:37">
      <c r="A173" t="s">
        <v>109</v>
      </c>
      <c r="B173" t="s">
        <v>440</v>
      </c>
      <c r="C173" t="s">
        <v>441</v>
      </c>
      <c r="D173" t="s">
        <v>433</v>
      </c>
      <c r="E173">
        <v>2922.6499020000001</v>
      </c>
      <c r="F173">
        <v>2976.0834960000002</v>
      </c>
      <c r="G173">
        <v>3027.1188959999999</v>
      </c>
      <c r="H173">
        <v>3078.5104980000001</v>
      </c>
      <c r="I173">
        <v>3130.311768</v>
      </c>
      <c r="J173">
        <v>3184.0046390000002</v>
      </c>
      <c r="K173">
        <v>3238.4501949999999</v>
      </c>
      <c r="L173">
        <v>3290.3833009999998</v>
      </c>
      <c r="M173">
        <v>3342.2114259999998</v>
      </c>
      <c r="N173">
        <v>3394.1367190000001</v>
      </c>
      <c r="O173">
        <v>3445.234375</v>
      </c>
      <c r="P173">
        <v>3496.7482909999999</v>
      </c>
      <c r="Q173">
        <v>3549.5119629999999</v>
      </c>
      <c r="R173">
        <v>3602.3220209999999</v>
      </c>
      <c r="S173">
        <v>3657.3752439999998</v>
      </c>
      <c r="T173">
        <v>3713.2163089999999</v>
      </c>
      <c r="U173">
        <v>3769.482422</v>
      </c>
      <c r="V173">
        <v>3826.5891109999998</v>
      </c>
      <c r="W173">
        <v>3884.4926759999998</v>
      </c>
      <c r="X173">
        <v>3943.7082519999999</v>
      </c>
      <c r="Y173">
        <v>4002.30249</v>
      </c>
      <c r="Z173">
        <v>4058.8352049999999</v>
      </c>
      <c r="AA173">
        <v>4121.2836909999996</v>
      </c>
      <c r="AB173">
        <v>4184.453125</v>
      </c>
      <c r="AC173">
        <v>4248.1025390000004</v>
      </c>
      <c r="AD173">
        <v>4313.2641599999997</v>
      </c>
      <c r="AE173">
        <v>4379.904297</v>
      </c>
      <c r="AF173">
        <v>4449.0317379999997</v>
      </c>
      <c r="AG173">
        <v>4520.1015619999998</v>
      </c>
      <c r="AH173">
        <v>4595.609375</v>
      </c>
      <c r="AI173">
        <v>4678.0874020000001</v>
      </c>
      <c r="AJ173">
        <v>4766.0751950000003</v>
      </c>
      <c r="AK173" s="25">
        <v>1.6E-2</v>
      </c>
    </row>
    <row r="174" spans="1:37">
      <c r="A174" t="s">
        <v>112</v>
      </c>
      <c r="B174" t="s">
        <v>442</v>
      </c>
      <c r="C174" t="s">
        <v>443</v>
      </c>
      <c r="D174" t="s">
        <v>433</v>
      </c>
      <c r="E174">
        <v>454.85046399999999</v>
      </c>
      <c r="F174">
        <v>469.46487400000001</v>
      </c>
      <c r="G174">
        <v>484.81964099999999</v>
      </c>
      <c r="H174">
        <v>500.97137500000002</v>
      </c>
      <c r="I174">
        <v>517.90747099999999</v>
      </c>
      <c r="J174">
        <v>535.39111300000002</v>
      </c>
      <c r="K174">
        <v>553.37438999999995</v>
      </c>
      <c r="L174">
        <v>571.49487299999998</v>
      </c>
      <c r="M174">
        <v>589.72369400000002</v>
      </c>
      <c r="N174">
        <v>608.32104500000003</v>
      </c>
      <c r="O174">
        <v>627.48205600000006</v>
      </c>
      <c r="P174">
        <v>647.19457999999997</v>
      </c>
      <c r="Q174">
        <v>667.81176800000003</v>
      </c>
      <c r="R174">
        <v>688.73791500000004</v>
      </c>
      <c r="S174">
        <v>710.72155799999996</v>
      </c>
      <c r="T174">
        <v>733.72045900000001</v>
      </c>
      <c r="U174">
        <v>757.67517099999998</v>
      </c>
      <c r="V174">
        <v>782.51391599999999</v>
      </c>
      <c r="W174">
        <v>808.20837400000005</v>
      </c>
      <c r="X174">
        <v>834.77563499999997</v>
      </c>
      <c r="Y174">
        <v>862.29711899999995</v>
      </c>
      <c r="Z174">
        <v>893.62158199999999</v>
      </c>
      <c r="AA174">
        <v>925.13732900000002</v>
      </c>
      <c r="AB174">
        <v>957.63757299999997</v>
      </c>
      <c r="AC174">
        <v>991.46618699999999</v>
      </c>
      <c r="AD174">
        <v>1026.9785159999999</v>
      </c>
      <c r="AE174">
        <v>1063.98999</v>
      </c>
      <c r="AF174">
        <v>1102.5541989999999</v>
      </c>
      <c r="AG174">
        <v>1142.0848390000001</v>
      </c>
      <c r="AH174">
        <v>1183.3604740000001</v>
      </c>
      <c r="AI174">
        <v>1226.7373050000001</v>
      </c>
      <c r="AJ174">
        <v>1272.2136230000001</v>
      </c>
      <c r="AK174" s="25">
        <v>3.4000000000000002E-2</v>
      </c>
    </row>
    <row r="175" spans="1:37">
      <c r="A175" t="s">
        <v>115</v>
      </c>
      <c r="B175" t="s">
        <v>444</v>
      </c>
      <c r="C175" t="s">
        <v>445</v>
      </c>
      <c r="D175" t="s">
        <v>433</v>
      </c>
      <c r="E175">
        <v>895.19146699999999</v>
      </c>
      <c r="F175">
        <v>926.42791699999998</v>
      </c>
      <c r="G175">
        <v>955.60095200000001</v>
      </c>
      <c r="H175">
        <v>983.876892</v>
      </c>
      <c r="I175">
        <v>1012.7717290000001</v>
      </c>
      <c r="J175">
        <v>1042.1704099999999</v>
      </c>
      <c r="K175">
        <v>1071.391357</v>
      </c>
      <c r="L175">
        <v>1099.957764</v>
      </c>
      <c r="M175">
        <v>1130.124268</v>
      </c>
      <c r="N175">
        <v>1157.4711910000001</v>
      </c>
      <c r="O175">
        <v>1185.7951660000001</v>
      </c>
      <c r="P175">
        <v>1215.179932</v>
      </c>
      <c r="Q175">
        <v>1246.2844239999999</v>
      </c>
      <c r="R175">
        <v>1277.5429690000001</v>
      </c>
      <c r="S175">
        <v>1309.351318</v>
      </c>
      <c r="T175">
        <v>1342.576904</v>
      </c>
      <c r="U175">
        <v>1376.8479</v>
      </c>
      <c r="V175">
        <v>1411.8032229999999</v>
      </c>
      <c r="W175">
        <v>1447.144775</v>
      </c>
      <c r="X175">
        <v>1481.625732</v>
      </c>
      <c r="Y175">
        <v>1516.915283</v>
      </c>
      <c r="Z175">
        <v>1549.4113769999999</v>
      </c>
      <c r="AA175">
        <v>1589.0622559999999</v>
      </c>
      <c r="AB175">
        <v>1629.9812010000001</v>
      </c>
      <c r="AC175">
        <v>1669.9807129999999</v>
      </c>
      <c r="AD175">
        <v>1711.81665</v>
      </c>
      <c r="AE175">
        <v>1755.5507809999999</v>
      </c>
      <c r="AF175">
        <v>1801.357422</v>
      </c>
      <c r="AG175">
        <v>1848.295654</v>
      </c>
      <c r="AH175">
        <v>1893.7028809999999</v>
      </c>
      <c r="AI175">
        <v>1941.4133300000001</v>
      </c>
      <c r="AJ175">
        <v>1991.617432</v>
      </c>
      <c r="AK175" s="25">
        <v>2.5999999999999999E-2</v>
      </c>
    </row>
    <row r="176" spans="1:37">
      <c r="A176" t="s">
        <v>118</v>
      </c>
      <c r="B176" t="s">
        <v>446</v>
      </c>
      <c r="C176" t="s">
        <v>447</v>
      </c>
      <c r="D176" t="s">
        <v>433</v>
      </c>
      <c r="E176">
        <v>611.58343500000001</v>
      </c>
      <c r="F176">
        <v>620.98895300000004</v>
      </c>
      <c r="G176">
        <v>629.06835899999999</v>
      </c>
      <c r="H176">
        <v>636.41375700000003</v>
      </c>
      <c r="I176">
        <v>643.53704800000003</v>
      </c>
      <c r="J176">
        <v>650.42742899999996</v>
      </c>
      <c r="K176">
        <v>657.31640600000003</v>
      </c>
      <c r="L176">
        <v>664.13421600000004</v>
      </c>
      <c r="M176">
        <v>671.28912400000002</v>
      </c>
      <c r="N176">
        <v>678.89562999999998</v>
      </c>
      <c r="O176">
        <v>686.85131799999999</v>
      </c>
      <c r="P176">
        <v>695.79486099999997</v>
      </c>
      <c r="Q176">
        <v>705.921021</v>
      </c>
      <c r="R176">
        <v>717.043091</v>
      </c>
      <c r="S176">
        <v>728.75793499999997</v>
      </c>
      <c r="T176">
        <v>740.518372</v>
      </c>
      <c r="U176">
        <v>751.91369599999996</v>
      </c>
      <c r="V176">
        <v>762.92211899999995</v>
      </c>
      <c r="W176">
        <v>774.10058600000002</v>
      </c>
      <c r="X176">
        <v>785.10595699999999</v>
      </c>
      <c r="Y176">
        <v>796.20294200000001</v>
      </c>
      <c r="Z176">
        <v>800.55108600000005</v>
      </c>
      <c r="AA176">
        <v>813.61389199999996</v>
      </c>
      <c r="AB176">
        <v>826.85705600000006</v>
      </c>
      <c r="AC176">
        <v>840.29400599999997</v>
      </c>
      <c r="AD176">
        <v>854.31494099999998</v>
      </c>
      <c r="AE176">
        <v>868.59277299999997</v>
      </c>
      <c r="AF176">
        <v>883.17663600000003</v>
      </c>
      <c r="AG176">
        <v>897.79461700000002</v>
      </c>
      <c r="AH176">
        <v>912.84539800000005</v>
      </c>
      <c r="AI176">
        <v>928.74188200000003</v>
      </c>
      <c r="AJ176">
        <v>945.84039299999995</v>
      </c>
      <c r="AK176" s="25">
        <v>1.4E-2</v>
      </c>
    </row>
    <row r="177" spans="1:38">
      <c r="A177" t="s">
        <v>121</v>
      </c>
      <c r="B177" t="s">
        <v>448</v>
      </c>
      <c r="C177" t="s">
        <v>449</v>
      </c>
      <c r="D177" t="s">
        <v>433</v>
      </c>
      <c r="E177">
        <v>1830.705688</v>
      </c>
      <c r="F177">
        <v>1927.7342530000001</v>
      </c>
      <c r="G177">
        <v>2026.193726</v>
      </c>
      <c r="H177">
        <v>2130.8542480000001</v>
      </c>
      <c r="I177">
        <v>2233.3940429999998</v>
      </c>
      <c r="J177">
        <v>2340.452393</v>
      </c>
      <c r="K177">
        <v>2448.4343260000001</v>
      </c>
      <c r="L177">
        <v>2553.9252929999998</v>
      </c>
      <c r="M177">
        <v>2663.451904</v>
      </c>
      <c r="N177">
        <v>2779.6513669999999</v>
      </c>
      <c r="O177">
        <v>2898.5495609999998</v>
      </c>
      <c r="P177">
        <v>3018.4821780000002</v>
      </c>
      <c r="Q177">
        <v>3141.211182</v>
      </c>
      <c r="R177">
        <v>3265.1860350000002</v>
      </c>
      <c r="S177">
        <v>3396.7370609999998</v>
      </c>
      <c r="T177">
        <v>3531.1247560000002</v>
      </c>
      <c r="U177">
        <v>3667.3139649999998</v>
      </c>
      <c r="V177">
        <v>3806.1613769999999</v>
      </c>
      <c r="W177">
        <v>3947.4997560000002</v>
      </c>
      <c r="X177">
        <v>4092.6032709999999</v>
      </c>
      <c r="Y177">
        <v>4241.1484380000002</v>
      </c>
      <c r="Z177">
        <v>4353.6328119999998</v>
      </c>
      <c r="AA177">
        <v>4501.2426759999998</v>
      </c>
      <c r="AB177">
        <v>4653.1630859999996</v>
      </c>
      <c r="AC177">
        <v>4807.8007809999999</v>
      </c>
      <c r="AD177">
        <v>4964.8242190000001</v>
      </c>
      <c r="AE177">
        <v>5121.2026370000003</v>
      </c>
      <c r="AF177">
        <v>5280.2514650000003</v>
      </c>
      <c r="AG177">
        <v>5437.1298829999996</v>
      </c>
      <c r="AH177">
        <v>5598.2539059999999</v>
      </c>
      <c r="AI177">
        <v>5759.8784180000002</v>
      </c>
      <c r="AJ177">
        <v>5918.8041990000002</v>
      </c>
      <c r="AK177" s="25">
        <v>3.9E-2</v>
      </c>
    </row>
    <row r="178" spans="1:38">
      <c r="A178" t="s">
        <v>124</v>
      </c>
      <c r="B178" t="s">
        <v>450</v>
      </c>
      <c r="C178" t="s">
        <v>451</v>
      </c>
      <c r="D178" t="s">
        <v>433</v>
      </c>
      <c r="E178">
        <v>781.57739300000003</v>
      </c>
      <c r="F178">
        <v>786.94964600000003</v>
      </c>
      <c r="G178">
        <v>795.83056599999998</v>
      </c>
      <c r="H178">
        <v>803.90625</v>
      </c>
      <c r="I178">
        <v>811.89636199999995</v>
      </c>
      <c r="J178">
        <v>820.24737500000003</v>
      </c>
      <c r="K178">
        <v>828.38140899999996</v>
      </c>
      <c r="L178">
        <v>835.70855700000004</v>
      </c>
      <c r="M178">
        <v>842.79168700000002</v>
      </c>
      <c r="N178">
        <v>850.11505099999999</v>
      </c>
      <c r="O178">
        <v>856.89666699999998</v>
      </c>
      <c r="P178">
        <v>862.72186299999998</v>
      </c>
      <c r="Q178">
        <v>867.71087599999998</v>
      </c>
      <c r="R178">
        <v>872.27697799999999</v>
      </c>
      <c r="S178">
        <v>877.48992899999996</v>
      </c>
      <c r="T178">
        <v>883.35418700000002</v>
      </c>
      <c r="U178">
        <v>889.44262700000002</v>
      </c>
      <c r="V178">
        <v>894.94610599999999</v>
      </c>
      <c r="W178">
        <v>899.75836200000003</v>
      </c>
      <c r="X178">
        <v>904.315247</v>
      </c>
      <c r="Y178">
        <v>908.54675299999997</v>
      </c>
      <c r="Z178">
        <v>910.38275099999998</v>
      </c>
      <c r="AA178">
        <v>916.01934800000004</v>
      </c>
      <c r="AB178">
        <v>922.42571999999996</v>
      </c>
      <c r="AC178">
        <v>929.39282200000002</v>
      </c>
      <c r="AD178">
        <v>936.696777</v>
      </c>
      <c r="AE178">
        <v>943.97656199999994</v>
      </c>
      <c r="AF178">
        <v>951.50329599999998</v>
      </c>
      <c r="AG178">
        <v>959.13067599999999</v>
      </c>
      <c r="AH178">
        <v>967.13726799999995</v>
      </c>
      <c r="AI178">
        <v>976.00219700000002</v>
      </c>
      <c r="AJ178">
        <v>985.78460700000005</v>
      </c>
      <c r="AK178" s="25">
        <v>8.0000000000000002E-3</v>
      </c>
    </row>
    <row r="179" spans="1:38">
      <c r="A179" t="s">
        <v>127</v>
      </c>
      <c r="B179" t="s">
        <v>452</v>
      </c>
      <c r="C179" t="s">
        <v>453</v>
      </c>
      <c r="D179" t="s">
        <v>433</v>
      </c>
      <c r="E179">
        <v>1337.0045170000001</v>
      </c>
      <c r="F179">
        <v>1394.578491</v>
      </c>
      <c r="G179">
        <v>1454.6225589999999</v>
      </c>
      <c r="H179">
        <v>1518.529663</v>
      </c>
      <c r="I179">
        <v>1586.0238039999999</v>
      </c>
      <c r="J179">
        <v>1656.4696039999999</v>
      </c>
      <c r="K179">
        <v>1729.2416989999999</v>
      </c>
      <c r="L179">
        <v>1802.959351</v>
      </c>
      <c r="M179">
        <v>1879.3626710000001</v>
      </c>
      <c r="N179">
        <v>1959.1091309999999</v>
      </c>
      <c r="O179">
        <v>2040.6072999999999</v>
      </c>
      <c r="P179">
        <v>2124.5966800000001</v>
      </c>
      <c r="Q179">
        <v>2211.0727539999998</v>
      </c>
      <c r="R179">
        <v>2299.6142580000001</v>
      </c>
      <c r="S179">
        <v>2392.5200199999999</v>
      </c>
      <c r="T179">
        <v>2489.2995609999998</v>
      </c>
      <c r="U179">
        <v>2589.1677249999998</v>
      </c>
      <c r="V179">
        <v>2692.0808109999998</v>
      </c>
      <c r="W179">
        <v>2798.4807129999999</v>
      </c>
      <c r="X179">
        <v>2909.3415530000002</v>
      </c>
      <c r="Y179">
        <v>3023.1833499999998</v>
      </c>
      <c r="Z179">
        <v>3168.8066410000001</v>
      </c>
      <c r="AA179">
        <v>3297.9628910000001</v>
      </c>
      <c r="AB179">
        <v>3431.1457519999999</v>
      </c>
      <c r="AC179">
        <v>3569.4497070000002</v>
      </c>
      <c r="AD179">
        <v>3713.4975589999999</v>
      </c>
      <c r="AE179">
        <v>3863.5</v>
      </c>
      <c r="AF179">
        <v>4018.5043949999999</v>
      </c>
      <c r="AG179">
        <v>4176.4296880000002</v>
      </c>
      <c r="AH179">
        <v>4341.201172</v>
      </c>
      <c r="AI179">
        <v>4515.7885740000002</v>
      </c>
      <c r="AJ179">
        <v>4697.5439450000003</v>
      </c>
      <c r="AK179" s="25">
        <v>4.1000000000000002E-2</v>
      </c>
    </row>
    <row r="180" spans="1:38">
      <c r="A180" t="s">
        <v>130</v>
      </c>
      <c r="B180" t="s">
        <v>454</v>
      </c>
      <c r="C180" t="s">
        <v>455</v>
      </c>
      <c r="D180" t="s">
        <v>433</v>
      </c>
      <c r="E180">
        <v>475.94064300000002</v>
      </c>
      <c r="F180">
        <v>507.27172899999999</v>
      </c>
      <c r="G180">
        <v>539.32501200000002</v>
      </c>
      <c r="H180">
        <v>573.118469</v>
      </c>
      <c r="I180">
        <v>609.70147699999995</v>
      </c>
      <c r="J180">
        <v>649.09027100000003</v>
      </c>
      <c r="K180">
        <v>690.65838599999995</v>
      </c>
      <c r="L180">
        <v>734.07513400000005</v>
      </c>
      <c r="M180">
        <v>779.62866199999996</v>
      </c>
      <c r="N180">
        <v>827.24438499999997</v>
      </c>
      <c r="O180">
        <v>876.52886999999998</v>
      </c>
      <c r="P180">
        <v>927.91326900000001</v>
      </c>
      <c r="Q180">
        <v>981.59442100000001</v>
      </c>
      <c r="R180">
        <v>1037.8123780000001</v>
      </c>
      <c r="S180">
        <v>1097.343384</v>
      </c>
      <c r="T180">
        <v>1159.636841</v>
      </c>
      <c r="U180">
        <v>1224.6342770000001</v>
      </c>
      <c r="V180">
        <v>1292.7301030000001</v>
      </c>
      <c r="W180">
        <v>1364.0410159999999</v>
      </c>
      <c r="X180">
        <v>1438.5986330000001</v>
      </c>
      <c r="Y180">
        <v>1515.795288</v>
      </c>
      <c r="Z180">
        <v>1608.1958010000001</v>
      </c>
      <c r="AA180">
        <v>1695.508789</v>
      </c>
      <c r="AB180">
        <v>1786.2254640000001</v>
      </c>
      <c r="AC180">
        <v>1880.8618160000001</v>
      </c>
      <c r="AD180">
        <v>1979.7326660000001</v>
      </c>
      <c r="AE180">
        <v>2082.9704590000001</v>
      </c>
      <c r="AF180">
        <v>2190.3359380000002</v>
      </c>
      <c r="AG180">
        <v>2301.2209469999998</v>
      </c>
      <c r="AH180">
        <v>2416.7373050000001</v>
      </c>
      <c r="AI180">
        <v>2538.4094239999999</v>
      </c>
      <c r="AJ180">
        <v>2665.451904</v>
      </c>
      <c r="AK180" s="25">
        <v>5.7000000000000002E-2</v>
      </c>
    </row>
    <row r="181" spans="1:38">
      <c r="A181" t="s">
        <v>133</v>
      </c>
      <c r="B181" t="s">
        <v>456</v>
      </c>
      <c r="C181" t="s">
        <v>457</v>
      </c>
      <c r="D181" t="s">
        <v>433</v>
      </c>
      <c r="E181">
        <v>381.04135100000002</v>
      </c>
      <c r="F181">
        <v>392.838257</v>
      </c>
      <c r="G181">
        <v>405.92971799999998</v>
      </c>
      <c r="H181">
        <v>419.60269199999999</v>
      </c>
      <c r="I181">
        <v>432.67987099999999</v>
      </c>
      <c r="J181">
        <v>445.48165899999998</v>
      </c>
      <c r="K181">
        <v>458.04312099999999</v>
      </c>
      <c r="L181">
        <v>470.30114700000001</v>
      </c>
      <c r="M181">
        <v>482.49838299999999</v>
      </c>
      <c r="N181">
        <v>495.05029300000001</v>
      </c>
      <c r="O181">
        <v>507.79538000000002</v>
      </c>
      <c r="P181">
        <v>520.83984399999997</v>
      </c>
      <c r="Q181">
        <v>533.88928199999998</v>
      </c>
      <c r="R181">
        <v>546.97454800000003</v>
      </c>
      <c r="S181">
        <v>561.01062000000002</v>
      </c>
      <c r="T181">
        <v>575.51690699999995</v>
      </c>
      <c r="U181">
        <v>590.24938999999995</v>
      </c>
      <c r="V181">
        <v>605.13928199999998</v>
      </c>
      <c r="W181">
        <v>620.46765100000005</v>
      </c>
      <c r="X181">
        <v>636.16119400000002</v>
      </c>
      <c r="Y181">
        <v>652.09674099999995</v>
      </c>
      <c r="Z181">
        <v>671.85235599999999</v>
      </c>
      <c r="AA181">
        <v>689.27081299999998</v>
      </c>
      <c r="AB181">
        <v>707.28985599999999</v>
      </c>
      <c r="AC181">
        <v>725.85681199999999</v>
      </c>
      <c r="AD181">
        <v>745.10528599999998</v>
      </c>
      <c r="AE181">
        <v>764.84844999999996</v>
      </c>
      <c r="AF181">
        <v>785.24255400000004</v>
      </c>
      <c r="AG181">
        <v>805.78741500000001</v>
      </c>
      <c r="AH181">
        <v>826.70135500000004</v>
      </c>
      <c r="AI181">
        <v>847.98053000000004</v>
      </c>
      <c r="AJ181">
        <v>869.48944100000006</v>
      </c>
      <c r="AK181" s="25">
        <v>2.7E-2</v>
      </c>
    </row>
    <row r="182" spans="1:38">
      <c r="A182" t="s">
        <v>223</v>
      </c>
      <c r="B182" t="s">
        <v>458</v>
      </c>
      <c r="C182" t="s">
        <v>459</v>
      </c>
      <c r="D182" t="s">
        <v>433</v>
      </c>
      <c r="E182">
        <v>13431.889648</v>
      </c>
      <c r="F182">
        <v>13806.455078000001</v>
      </c>
      <c r="G182">
        <v>14186.180664</v>
      </c>
      <c r="H182">
        <v>14570.056640999999</v>
      </c>
      <c r="I182">
        <v>14953.917969</v>
      </c>
      <c r="J182">
        <v>15354.867188</v>
      </c>
      <c r="K182">
        <v>15764.566406</v>
      </c>
      <c r="L182">
        <v>16167.586914</v>
      </c>
      <c r="M182">
        <v>16579.8125</v>
      </c>
      <c r="N182">
        <v>17004.763672000001</v>
      </c>
      <c r="O182">
        <v>17439.615234000001</v>
      </c>
      <c r="P182">
        <v>17883.328125</v>
      </c>
      <c r="Q182">
        <v>18340.996093999998</v>
      </c>
      <c r="R182">
        <v>18806.001952999999</v>
      </c>
      <c r="S182">
        <v>19294.111327999999</v>
      </c>
      <c r="T182">
        <v>19793.171875</v>
      </c>
      <c r="U182">
        <v>20301.667968999998</v>
      </c>
      <c r="V182">
        <v>20823.316406000002</v>
      </c>
      <c r="W182">
        <v>21357.818359000001</v>
      </c>
      <c r="X182">
        <v>21906.986327999999</v>
      </c>
      <c r="Y182">
        <v>22467.525390999999</v>
      </c>
      <c r="Z182">
        <v>23039.228515999999</v>
      </c>
      <c r="AA182">
        <v>23647.841797000001</v>
      </c>
      <c r="AB182">
        <v>24272.949218999998</v>
      </c>
      <c r="AC182">
        <v>24914.048827999999</v>
      </c>
      <c r="AD182">
        <v>25578.550781000002</v>
      </c>
      <c r="AE182">
        <v>26264.355468999998</v>
      </c>
      <c r="AF182">
        <v>26975.037109000001</v>
      </c>
      <c r="AG182">
        <v>27696.439452999999</v>
      </c>
      <c r="AH182">
        <v>28444.896484000001</v>
      </c>
      <c r="AI182">
        <v>29227.953125</v>
      </c>
      <c r="AJ182">
        <v>30036.503906000002</v>
      </c>
      <c r="AK182" s="25">
        <v>2.5999999999999999E-2</v>
      </c>
    </row>
    <row r="183" spans="1:38">
      <c r="A183" t="s">
        <v>460</v>
      </c>
      <c r="B183" t="s">
        <v>461</v>
      </c>
      <c r="C183" t="s">
        <v>462</v>
      </c>
      <c r="D183" t="s">
        <v>463</v>
      </c>
      <c r="E183" t="s">
        <v>433</v>
      </c>
      <c r="F183">
        <v>22.470324000000002</v>
      </c>
      <c r="G183">
        <v>22.450932999999999</v>
      </c>
      <c r="H183">
        <v>22.434891</v>
      </c>
      <c r="I183">
        <v>22.421617999999999</v>
      </c>
      <c r="J183">
        <v>22.410634999999999</v>
      </c>
      <c r="K183">
        <v>22.401547999999998</v>
      </c>
      <c r="L183">
        <v>22.394031999999999</v>
      </c>
      <c r="M183">
        <v>22.387812</v>
      </c>
      <c r="N183">
        <v>22.382666</v>
      </c>
      <c r="O183">
        <v>22.378406999999999</v>
      </c>
      <c r="P183">
        <v>22.374884000000002</v>
      </c>
      <c r="Q183">
        <v>22.371969</v>
      </c>
      <c r="R183">
        <v>22.369558000000001</v>
      </c>
      <c r="S183">
        <v>22.367563000000001</v>
      </c>
      <c r="T183">
        <v>22.365911000000001</v>
      </c>
      <c r="U183">
        <v>22.364546000000001</v>
      </c>
      <c r="V183">
        <v>22.363416999999998</v>
      </c>
      <c r="W183">
        <v>22.362480000000001</v>
      </c>
      <c r="X183">
        <v>22.361708</v>
      </c>
      <c r="Y183">
        <v>22.361066999999998</v>
      </c>
      <c r="Z183">
        <v>22.360537999999998</v>
      </c>
      <c r="AA183">
        <v>22.360099999999999</v>
      </c>
      <c r="AB183">
        <v>22.359736999999999</v>
      </c>
      <c r="AC183">
        <v>22.359438000000001</v>
      </c>
      <c r="AD183">
        <v>22.359190000000002</v>
      </c>
      <c r="AE183">
        <v>22.358984</v>
      </c>
      <c r="AF183">
        <v>22.358813999999999</v>
      </c>
      <c r="AG183">
        <v>22.358673</v>
      </c>
      <c r="AH183">
        <v>22.358557000000001</v>
      </c>
      <c r="AI183">
        <v>22.358460999999998</v>
      </c>
      <c r="AJ183">
        <v>22.358381000000001</v>
      </c>
      <c r="AK183">
        <v>22.358315000000001</v>
      </c>
      <c r="AL183" s="25">
        <v>0</v>
      </c>
    </row>
    <row r="184" spans="1:38">
      <c r="A184" t="s">
        <v>464</v>
      </c>
      <c r="B184" t="s">
        <v>461</v>
      </c>
      <c r="C184" t="s">
        <v>465</v>
      </c>
      <c r="D184" t="s">
        <v>466</v>
      </c>
      <c r="E184" t="s">
        <v>433</v>
      </c>
      <c r="F184">
        <v>383.31488000000002</v>
      </c>
      <c r="G184">
        <v>385.95166</v>
      </c>
      <c r="H184">
        <v>383.21307400000001</v>
      </c>
      <c r="I184">
        <v>379.26086400000003</v>
      </c>
      <c r="J184">
        <v>367.91223100000002</v>
      </c>
      <c r="K184">
        <v>360.356628</v>
      </c>
      <c r="L184">
        <v>358.94732699999997</v>
      </c>
      <c r="M184">
        <v>357.54107699999997</v>
      </c>
      <c r="N184">
        <v>357.10788000000002</v>
      </c>
      <c r="O184">
        <v>359.02832000000001</v>
      </c>
      <c r="P184">
        <v>358.22723400000001</v>
      </c>
      <c r="Q184">
        <v>357.691711</v>
      </c>
      <c r="R184">
        <v>357.75744600000002</v>
      </c>
      <c r="S184">
        <v>357.84161399999999</v>
      </c>
      <c r="T184">
        <v>357.94372600000003</v>
      </c>
      <c r="U184">
        <v>358.062927</v>
      </c>
      <c r="V184">
        <v>358.19885299999999</v>
      </c>
      <c r="W184">
        <v>358.35339399999998</v>
      </c>
      <c r="X184">
        <v>358.52560399999999</v>
      </c>
      <c r="Y184">
        <v>358.71350100000001</v>
      </c>
      <c r="Z184">
        <v>358.915527</v>
      </c>
      <c r="AA184">
        <v>359.13012700000002</v>
      </c>
      <c r="AB184">
        <v>359.35586499999999</v>
      </c>
      <c r="AC184">
        <v>359.591431</v>
      </c>
      <c r="AD184">
        <v>359.83581500000003</v>
      </c>
      <c r="AE184">
        <v>360.08804300000003</v>
      </c>
      <c r="AF184">
        <v>360.34728999999999</v>
      </c>
      <c r="AG184">
        <v>360.61267099999998</v>
      </c>
      <c r="AH184">
        <v>360.88336199999998</v>
      </c>
      <c r="AI184">
        <v>361.15878300000003</v>
      </c>
      <c r="AJ184">
        <v>361.43841600000002</v>
      </c>
      <c r="AK184">
        <v>361.72222900000003</v>
      </c>
      <c r="AL184" s="25">
        <v>-2E-3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6320-A416-4C79-9BF6-1423D30C12EB}">
  <dimension ref="A1:CN66"/>
  <sheetViews>
    <sheetView topLeftCell="A40" workbookViewId="0">
      <selection activeCell="F8" sqref="F8"/>
    </sheetView>
  </sheetViews>
  <sheetFormatPr defaultColWidth="6.85546875" defaultRowHeight="15"/>
  <cols>
    <col min="1" max="1" width="13.42578125" style="27" customWidth="1"/>
    <col min="2" max="2" width="10.7109375" style="27" customWidth="1"/>
    <col min="3" max="3" width="10.140625" style="27" customWidth="1"/>
    <col min="4" max="4" width="7.140625" style="27" customWidth="1"/>
    <col min="5" max="5" width="11.28515625" style="27" customWidth="1"/>
    <col min="6" max="6" width="13" style="27" customWidth="1"/>
    <col min="7" max="7" width="7.7109375" style="27" customWidth="1"/>
    <col min="8" max="8" width="9.140625" style="27" customWidth="1"/>
    <col min="9" max="9" width="10.5703125" style="27" customWidth="1"/>
    <col min="10" max="11" width="6.85546875" style="27"/>
    <col min="12" max="12" width="0" style="27" hidden="1" customWidth="1"/>
    <col min="13" max="16384" width="6.85546875" style="27"/>
  </cols>
  <sheetData>
    <row r="1" spans="1:92" ht="15.75">
      <c r="A1" s="224" t="s">
        <v>835</v>
      </c>
      <c r="B1" s="225"/>
      <c r="C1" s="225"/>
      <c r="D1" s="225"/>
      <c r="E1" s="225"/>
      <c r="F1" s="225"/>
      <c r="G1" s="225"/>
      <c r="H1" s="225"/>
      <c r="I1" s="225"/>
      <c r="J1" s="225"/>
    </row>
    <row r="2" spans="1:92">
      <c r="A2" s="28"/>
      <c r="B2" s="28"/>
      <c r="C2" s="28"/>
      <c r="D2" s="28"/>
      <c r="E2" s="28"/>
      <c r="F2" s="28"/>
      <c r="G2" s="28"/>
      <c r="H2" s="28"/>
      <c r="I2" s="28"/>
      <c r="J2" s="28"/>
      <c r="K2" s="28"/>
      <c r="L2" s="28"/>
      <c r="M2" s="28"/>
      <c r="N2" s="28"/>
    </row>
    <row r="3" spans="1:92">
      <c r="A3" s="29" t="s">
        <v>836</v>
      </c>
      <c r="B3" s="30"/>
      <c r="C3" s="28"/>
      <c r="D3" s="31"/>
      <c r="E3" s="30"/>
      <c r="F3" s="30"/>
      <c r="G3" s="31"/>
      <c r="H3" s="31"/>
      <c r="I3" s="28"/>
      <c r="J3" s="32" t="s">
        <v>837</v>
      </c>
      <c r="K3" s="28"/>
      <c r="L3" s="28"/>
      <c r="M3" s="28"/>
      <c r="N3" s="28"/>
    </row>
    <row r="4" spans="1:92">
      <c r="A4" s="33"/>
      <c r="B4" s="226" t="s">
        <v>838</v>
      </c>
      <c r="C4" s="227"/>
      <c r="D4" s="228"/>
      <c r="E4" s="229" t="s">
        <v>839</v>
      </c>
      <c r="F4" s="227"/>
      <c r="G4" s="228"/>
      <c r="H4" s="229" t="s">
        <v>840</v>
      </c>
      <c r="I4" s="227"/>
      <c r="J4" s="230"/>
      <c r="K4" s="28"/>
      <c r="L4" s="28"/>
      <c r="M4" s="28"/>
      <c r="N4" s="28"/>
    </row>
    <row r="5" spans="1:92">
      <c r="A5" s="34"/>
      <c r="B5" s="35"/>
      <c r="C5" s="36"/>
      <c r="D5" s="37"/>
      <c r="E5" s="38"/>
      <c r="F5" s="36"/>
      <c r="G5" s="37"/>
      <c r="H5" s="38"/>
      <c r="I5" s="36"/>
      <c r="J5" s="39"/>
      <c r="K5" s="28"/>
      <c r="L5" s="28" t="s">
        <v>841</v>
      </c>
      <c r="M5" s="40"/>
      <c r="N5" s="28"/>
    </row>
    <row r="6" spans="1:92" ht="8.25" customHeight="1">
      <c r="A6" s="34"/>
      <c r="B6" s="41"/>
      <c r="C6" s="34" t="s">
        <v>842</v>
      </c>
      <c r="D6" s="42" t="s">
        <v>843</v>
      </c>
      <c r="E6" s="43" t="s">
        <v>843</v>
      </c>
      <c r="F6" s="34" t="s">
        <v>844</v>
      </c>
      <c r="G6" s="42" t="s">
        <v>843</v>
      </c>
      <c r="H6" s="43" t="s">
        <v>845</v>
      </c>
      <c r="I6" s="34" t="s">
        <v>845</v>
      </c>
      <c r="J6" s="44" t="s">
        <v>843</v>
      </c>
      <c r="K6" s="45"/>
      <c r="L6" s="45" t="s">
        <v>846</v>
      </c>
      <c r="M6" s="40"/>
      <c r="N6" s="28"/>
    </row>
    <row r="7" spans="1:92">
      <c r="A7" s="34" t="s">
        <v>847</v>
      </c>
      <c r="B7" s="41" t="s">
        <v>848</v>
      </c>
      <c r="C7" s="34" t="s">
        <v>849</v>
      </c>
      <c r="D7" s="42" t="s">
        <v>845</v>
      </c>
      <c r="E7" s="43" t="s">
        <v>850</v>
      </c>
      <c r="F7" s="34" t="s">
        <v>851</v>
      </c>
      <c r="G7" s="42" t="s">
        <v>845</v>
      </c>
      <c r="H7" s="43" t="s">
        <v>842</v>
      </c>
      <c r="I7" s="34" t="s">
        <v>848</v>
      </c>
      <c r="J7" s="44" t="s">
        <v>852</v>
      </c>
      <c r="K7" s="46"/>
      <c r="L7" s="46" t="s">
        <v>853</v>
      </c>
      <c r="M7" s="40"/>
      <c r="N7" s="28"/>
    </row>
    <row r="8" spans="1:92" ht="8.25" customHeight="1">
      <c r="A8" s="34"/>
      <c r="B8" s="41" t="s">
        <v>854</v>
      </c>
      <c r="C8" s="34"/>
      <c r="D8" s="42" t="s">
        <v>843</v>
      </c>
      <c r="E8" s="43" t="s">
        <v>843</v>
      </c>
      <c r="F8" s="34" t="s">
        <v>855</v>
      </c>
      <c r="G8" s="42" t="s">
        <v>843</v>
      </c>
      <c r="H8" s="43" t="s">
        <v>849</v>
      </c>
      <c r="I8" s="34" t="s">
        <v>856</v>
      </c>
      <c r="J8" s="44" t="s">
        <v>845</v>
      </c>
      <c r="K8" s="47"/>
      <c r="L8" s="40"/>
      <c r="M8" s="40"/>
      <c r="N8" s="48"/>
      <c r="O8" s="49"/>
      <c r="P8" s="49"/>
      <c r="Q8" s="49"/>
      <c r="R8" s="49"/>
    </row>
    <row r="9" spans="1:92">
      <c r="A9" s="50"/>
      <c r="B9" s="51"/>
      <c r="C9" s="50"/>
      <c r="D9" s="52"/>
      <c r="E9" s="53"/>
      <c r="F9" s="54"/>
      <c r="G9" s="52"/>
      <c r="H9" s="53"/>
      <c r="I9" s="50"/>
      <c r="J9" s="55"/>
      <c r="K9" s="48"/>
      <c r="L9" s="56">
        <v>562541</v>
      </c>
      <c r="M9" s="57"/>
      <c r="N9" s="48"/>
      <c r="O9" s="49"/>
      <c r="P9" s="49"/>
      <c r="Q9" s="49"/>
      <c r="R9" s="49"/>
    </row>
    <row r="10" spans="1:92">
      <c r="A10" s="58" t="s">
        <v>857</v>
      </c>
      <c r="B10" s="59">
        <v>0</v>
      </c>
      <c r="C10" s="60">
        <v>0</v>
      </c>
      <c r="D10" s="61">
        <v>5472</v>
      </c>
      <c r="E10" s="62">
        <v>120</v>
      </c>
      <c r="F10" s="60">
        <v>0</v>
      </c>
      <c r="G10" s="63">
        <v>120</v>
      </c>
      <c r="H10" s="64">
        <v>0</v>
      </c>
      <c r="I10" s="65">
        <v>120</v>
      </c>
      <c r="J10" s="66">
        <v>120</v>
      </c>
      <c r="K10" s="67"/>
      <c r="L10" s="68" t="s">
        <v>858</v>
      </c>
      <c r="M10" s="57"/>
      <c r="N10" s="48"/>
      <c r="O10" s="49"/>
      <c r="P10" s="49"/>
      <c r="Q10" s="49"/>
      <c r="R10" s="49"/>
    </row>
    <row r="11" spans="1:92">
      <c r="A11" s="58" t="s">
        <v>859</v>
      </c>
      <c r="B11" s="59">
        <v>6788</v>
      </c>
      <c r="C11" s="60">
        <v>1239</v>
      </c>
      <c r="D11" s="61">
        <v>8027</v>
      </c>
      <c r="E11" s="69">
        <v>69</v>
      </c>
      <c r="F11" s="60">
        <v>528</v>
      </c>
      <c r="G11" s="63">
        <v>597</v>
      </c>
      <c r="H11" s="70">
        <v>1767</v>
      </c>
      <c r="I11" s="60">
        <v>6857</v>
      </c>
      <c r="J11" s="71">
        <v>8624</v>
      </c>
      <c r="K11" s="72"/>
      <c r="L11" s="68" t="s">
        <v>860</v>
      </c>
      <c r="M11" s="68"/>
      <c r="N11" s="48"/>
      <c r="O11" s="49"/>
      <c r="P11" s="49"/>
      <c r="Q11" s="49"/>
      <c r="R11" s="49"/>
    </row>
    <row r="12" spans="1:92">
      <c r="A12" s="58" t="s">
        <v>861</v>
      </c>
      <c r="B12" s="59">
        <v>432</v>
      </c>
      <c r="C12" s="60">
        <v>994</v>
      </c>
      <c r="D12" s="61">
        <v>1426</v>
      </c>
      <c r="E12" s="69">
        <v>231</v>
      </c>
      <c r="F12" s="60">
        <v>119</v>
      </c>
      <c r="G12" s="63">
        <v>350</v>
      </c>
      <c r="H12" s="70">
        <v>1113</v>
      </c>
      <c r="I12" s="60">
        <v>663</v>
      </c>
      <c r="J12" s="71">
        <v>1776</v>
      </c>
      <c r="K12" s="72"/>
      <c r="L12" s="68" t="s">
        <v>862</v>
      </c>
      <c r="M12" s="68"/>
      <c r="N12" s="48"/>
      <c r="O12" s="49"/>
      <c r="P12" s="49"/>
      <c r="Q12" s="49"/>
      <c r="R12" s="49"/>
    </row>
    <row r="13" spans="1:92">
      <c r="A13" s="50" t="s">
        <v>863</v>
      </c>
      <c r="B13" s="73">
        <v>26147</v>
      </c>
      <c r="C13" s="74">
        <v>1376</v>
      </c>
      <c r="D13" s="75">
        <v>27523</v>
      </c>
      <c r="E13" s="76">
        <v>48</v>
      </c>
      <c r="F13" s="74">
        <v>830</v>
      </c>
      <c r="G13" s="63">
        <v>878</v>
      </c>
      <c r="H13" s="77">
        <v>2206</v>
      </c>
      <c r="I13" s="74">
        <v>26195</v>
      </c>
      <c r="J13" s="78">
        <v>28401</v>
      </c>
      <c r="K13" s="72"/>
      <c r="L13" s="68"/>
      <c r="M13" s="68"/>
      <c r="N13" s="48"/>
      <c r="O13" s="49"/>
      <c r="P13" s="49"/>
      <c r="Q13" s="49"/>
      <c r="R13" s="49"/>
    </row>
    <row r="14" spans="1:92">
      <c r="A14" s="58" t="s">
        <v>864</v>
      </c>
      <c r="B14" s="59">
        <v>17994</v>
      </c>
      <c r="C14" s="60">
        <v>16414</v>
      </c>
      <c r="D14" s="61">
        <v>34408</v>
      </c>
      <c r="E14" s="69">
        <v>468</v>
      </c>
      <c r="F14" s="60">
        <v>65404</v>
      </c>
      <c r="G14" s="79">
        <v>65872</v>
      </c>
      <c r="H14" s="64">
        <v>81818</v>
      </c>
      <c r="I14" s="65">
        <v>18462</v>
      </c>
      <c r="J14" s="71">
        <v>100280</v>
      </c>
      <c r="K14" s="72"/>
      <c r="L14" s="68"/>
      <c r="M14" s="68"/>
      <c r="N14" s="48"/>
      <c r="O14" s="49"/>
      <c r="P14" s="49"/>
      <c r="Q14" s="49"/>
      <c r="R14" s="49"/>
    </row>
    <row r="15" spans="1:92" s="80" customFormat="1">
      <c r="A15" s="58" t="s">
        <v>865</v>
      </c>
      <c r="B15" s="59">
        <v>3945</v>
      </c>
      <c r="C15" s="60">
        <v>1724</v>
      </c>
      <c r="D15" s="61">
        <v>5669</v>
      </c>
      <c r="E15" s="69">
        <v>96</v>
      </c>
      <c r="F15" s="60">
        <v>7720</v>
      </c>
      <c r="G15" s="63">
        <v>7816</v>
      </c>
      <c r="H15" s="70">
        <v>9444</v>
      </c>
      <c r="I15" s="60">
        <v>4041</v>
      </c>
      <c r="J15" s="71">
        <v>13485</v>
      </c>
      <c r="K15" s="72"/>
      <c r="L15" s="68"/>
      <c r="M15" s="68"/>
      <c r="N15" s="48"/>
      <c r="O15" s="49"/>
      <c r="P15" s="49"/>
      <c r="Q15" s="49"/>
      <c r="R15" s="49"/>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row>
    <row r="16" spans="1:92">
      <c r="A16" s="58" t="s">
        <v>866</v>
      </c>
      <c r="B16" s="59">
        <v>2515</v>
      </c>
      <c r="C16" s="60">
        <v>8100</v>
      </c>
      <c r="D16" s="61">
        <v>10615</v>
      </c>
      <c r="E16" s="69">
        <v>32</v>
      </c>
      <c r="F16" s="60">
        <v>39</v>
      </c>
      <c r="G16" s="63">
        <v>71</v>
      </c>
      <c r="H16" s="70">
        <v>8139</v>
      </c>
      <c r="I16" s="60">
        <v>2547</v>
      </c>
      <c r="J16" s="71">
        <v>10686</v>
      </c>
      <c r="K16" s="72"/>
      <c r="L16" s="68"/>
      <c r="M16" s="68"/>
      <c r="N16" s="48"/>
      <c r="O16" s="49"/>
      <c r="P16" s="49"/>
      <c r="Q16" s="49"/>
      <c r="R16" s="49"/>
    </row>
    <row r="17" spans="1:18">
      <c r="A17" s="50" t="s">
        <v>867</v>
      </c>
      <c r="B17" s="73">
        <v>2525</v>
      </c>
      <c r="C17" s="74">
        <v>1614</v>
      </c>
      <c r="D17" s="81">
        <v>4139</v>
      </c>
      <c r="E17" s="76">
        <v>23</v>
      </c>
      <c r="F17" s="74">
        <v>426</v>
      </c>
      <c r="G17" s="63">
        <v>449</v>
      </c>
      <c r="H17" s="77">
        <v>2040</v>
      </c>
      <c r="I17" s="74">
        <v>2548</v>
      </c>
      <c r="J17" s="78">
        <v>4588</v>
      </c>
      <c r="K17" s="72"/>
      <c r="L17" s="68"/>
      <c r="M17" s="68"/>
      <c r="N17" s="48"/>
      <c r="O17" s="49"/>
      <c r="P17" s="49"/>
      <c r="Q17" s="49"/>
      <c r="R17" s="49"/>
    </row>
    <row r="18" spans="1:18">
      <c r="A18" s="58" t="s">
        <v>868</v>
      </c>
      <c r="B18" s="59">
        <v>1014</v>
      </c>
      <c r="C18" s="60">
        <v>0</v>
      </c>
      <c r="D18" s="61">
        <v>1014</v>
      </c>
      <c r="E18" s="62">
        <v>100</v>
      </c>
      <c r="F18" s="60">
        <v>3989</v>
      </c>
      <c r="G18" s="79">
        <v>4089</v>
      </c>
      <c r="H18" s="70">
        <v>3989</v>
      </c>
      <c r="I18" s="60">
        <v>1114</v>
      </c>
      <c r="J18" s="71">
        <v>5103</v>
      </c>
      <c r="K18" s="72"/>
      <c r="L18" s="68"/>
      <c r="M18" s="68"/>
      <c r="N18" s="48"/>
      <c r="O18" s="49"/>
      <c r="P18" s="49"/>
      <c r="Q18" s="49"/>
      <c r="R18" s="49"/>
    </row>
    <row r="19" spans="1:18">
      <c r="A19" s="58" t="s">
        <v>869</v>
      </c>
      <c r="B19" s="59">
        <v>0</v>
      </c>
      <c r="C19" s="60">
        <v>0</v>
      </c>
      <c r="D19" s="61">
        <v>24660</v>
      </c>
      <c r="E19" s="69">
        <v>290</v>
      </c>
      <c r="F19" s="60">
        <v>34519</v>
      </c>
      <c r="G19" s="63">
        <v>34809</v>
      </c>
      <c r="H19" s="70">
        <v>34519</v>
      </c>
      <c r="I19" s="60">
        <v>290</v>
      </c>
      <c r="J19" s="71">
        <v>34809</v>
      </c>
      <c r="K19" s="72"/>
      <c r="L19" s="68"/>
      <c r="M19" s="68"/>
      <c r="N19" s="48"/>
      <c r="O19" s="49"/>
      <c r="P19" s="49"/>
      <c r="Q19" s="49"/>
      <c r="R19" s="49"/>
    </row>
    <row r="20" spans="1:18">
      <c r="A20" s="58" t="s">
        <v>870</v>
      </c>
      <c r="B20" s="59">
        <v>0</v>
      </c>
      <c r="C20" s="60">
        <v>0</v>
      </c>
      <c r="D20" s="61">
        <v>12059</v>
      </c>
      <c r="E20" s="69">
        <v>373</v>
      </c>
      <c r="F20" s="82">
        <v>24480</v>
      </c>
      <c r="G20" s="63">
        <v>24853</v>
      </c>
      <c r="H20" s="70">
        <v>24480</v>
      </c>
      <c r="I20" s="60">
        <v>373</v>
      </c>
      <c r="J20" s="71">
        <v>24853</v>
      </c>
      <c r="K20" s="72"/>
      <c r="L20" s="68" t="s">
        <v>871</v>
      </c>
      <c r="M20" s="68"/>
      <c r="N20" s="48"/>
      <c r="O20" s="49"/>
      <c r="P20" s="49"/>
      <c r="Q20" s="49"/>
      <c r="R20" s="49"/>
    </row>
    <row r="21" spans="1:18">
      <c r="A21" s="50" t="s">
        <v>872</v>
      </c>
      <c r="B21" s="73">
        <v>996</v>
      </c>
      <c r="C21" s="74">
        <v>703</v>
      </c>
      <c r="D21" s="61">
        <v>1699</v>
      </c>
      <c r="E21" s="76">
        <v>76</v>
      </c>
      <c r="F21" s="74">
        <v>630</v>
      </c>
      <c r="G21" s="63">
        <v>706</v>
      </c>
      <c r="H21" s="70">
        <v>1333</v>
      </c>
      <c r="I21" s="74">
        <v>1072</v>
      </c>
      <c r="J21" s="71">
        <v>2405</v>
      </c>
      <c r="K21" s="72"/>
      <c r="L21" s="68"/>
      <c r="M21" s="68"/>
      <c r="N21" s="48"/>
      <c r="O21" s="49"/>
      <c r="P21" s="49"/>
      <c r="Q21" s="49"/>
      <c r="R21" s="49"/>
    </row>
    <row r="22" spans="1:18">
      <c r="A22" s="58" t="s">
        <v>873</v>
      </c>
      <c r="B22" s="59">
        <v>474</v>
      </c>
      <c r="C22" s="60">
        <v>3833</v>
      </c>
      <c r="D22" s="83">
        <v>4307</v>
      </c>
      <c r="E22" s="69">
        <v>115</v>
      </c>
      <c r="F22" s="60">
        <v>459</v>
      </c>
      <c r="G22" s="79">
        <v>574</v>
      </c>
      <c r="H22" s="84">
        <v>4292</v>
      </c>
      <c r="I22" s="65">
        <v>589</v>
      </c>
      <c r="J22" s="66">
        <v>4881</v>
      </c>
      <c r="K22" s="72"/>
      <c r="L22" s="68"/>
      <c r="M22" s="68"/>
      <c r="N22" s="48"/>
      <c r="O22" s="49"/>
      <c r="P22" s="49"/>
      <c r="Q22" s="49"/>
      <c r="R22" s="49"/>
    </row>
    <row r="23" spans="1:18">
      <c r="A23" s="58" t="s">
        <v>874</v>
      </c>
      <c r="B23" s="59">
        <v>3999</v>
      </c>
      <c r="C23" s="60">
        <v>30506</v>
      </c>
      <c r="D23" s="61">
        <v>34505</v>
      </c>
      <c r="E23" s="69">
        <v>78</v>
      </c>
      <c r="F23" s="60">
        <v>1</v>
      </c>
      <c r="G23" s="63">
        <v>79</v>
      </c>
      <c r="H23" s="85">
        <v>30507</v>
      </c>
      <c r="I23" s="60">
        <v>4077</v>
      </c>
      <c r="J23" s="71">
        <v>34584</v>
      </c>
      <c r="K23" s="72"/>
      <c r="L23" s="68"/>
      <c r="M23" s="68"/>
      <c r="N23" s="48"/>
      <c r="O23" s="49"/>
      <c r="P23" s="49"/>
      <c r="Q23" s="49"/>
      <c r="R23" s="49"/>
    </row>
    <row r="24" spans="1:18">
      <c r="A24" s="58" t="s">
        <v>875</v>
      </c>
      <c r="B24" s="59">
        <v>5116</v>
      </c>
      <c r="C24" s="60">
        <v>2755</v>
      </c>
      <c r="D24" s="61">
        <v>7871</v>
      </c>
      <c r="E24" s="69">
        <v>140</v>
      </c>
      <c r="F24" s="60">
        <v>1285</v>
      </c>
      <c r="G24" s="63">
        <v>1425</v>
      </c>
      <c r="H24" s="85">
        <v>4040</v>
      </c>
      <c r="I24" s="60">
        <v>5256</v>
      </c>
      <c r="J24" s="71">
        <v>9296</v>
      </c>
      <c r="K24" s="72"/>
      <c r="L24" s="68" t="s">
        <v>876</v>
      </c>
      <c r="M24" s="68"/>
      <c r="N24" s="48"/>
      <c r="O24" s="49"/>
      <c r="P24" s="49"/>
      <c r="Q24" s="49"/>
      <c r="R24" s="49"/>
    </row>
    <row r="25" spans="1:18">
      <c r="A25" s="50" t="s">
        <v>877</v>
      </c>
      <c r="B25" s="73">
        <v>4045</v>
      </c>
      <c r="C25" s="74">
        <v>0</v>
      </c>
      <c r="D25" s="81">
        <v>4045</v>
      </c>
      <c r="E25" s="76">
        <v>39</v>
      </c>
      <c r="F25" s="74">
        <v>5300</v>
      </c>
      <c r="G25" s="63">
        <v>5339</v>
      </c>
      <c r="H25" s="86">
        <v>5300</v>
      </c>
      <c r="I25" s="74">
        <v>4084</v>
      </c>
      <c r="J25" s="78">
        <v>9384</v>
      </c>
      <c r="K25" s="72"/>
      <c r="L25" s="68"/>
      <c r="M25" s="68"/>
      <c r="N25" s="48"/>
      <c r="O25" s="49"/>
      <c r="P25" s="49"/>
      <c r="Q25" s="49"/>
      <c r="R25" s="49"/>
    </row>
    <row r="26" spans="1:18">
      <c r="A26" s="58" t="s">
        <v>878</v>
      </c>
      <c r="B26" s="59">
        <v>0</v>
      </c>
      <c r="C26" s="60">
        <v>0</v>
      </c>
      <c r="D26" s="61">
        <v>4195</v>
      </c>
      <c r="E26" s="69">
        <v>55</v>
      </c>
      <c r="F26" s="60">
        <v>1483</v>
      </c>
      <c r="G26" s="79">
        <v>1538</v>
      </c>
      <c r="H26" s="85">
        <v>1483</v>
      </c>
      <c r="I26" s="60">
        <v>55</v>
      </c>
      <c r="J26" s="71">
        <v>1538</v>
      </c>
      <c r="K26" s="72"/>
      <c r="L26" s="68" t="s">
        <v>879</v>
      </c>
      <c r="M26" s="68"/>
      <c r="N26" s="48"/>
      <c r="O26" s="49"/>
      <c r="P26" s="49"/>
      <c r="Q26" s="49"/>
      <c r="R26" s="49"/>
    </row>
    <row r="27" spans="1:18">
      <c r="A27" s="58" t="s">
        <v>880</v>
      </c>
      <c r="B27" s="59">
        <v>0</v>
      </c>
      <c r="C27" s="60">
        <v>0</v>
      </c>
      <c r="D27" s="61">
        <v>1406</v>
      </c>
      <c r="E27" s="69">
        <v>113</v>
      </c>
      <c r="F27" s="60">
        <v>9235</v>
      </c>
      <c r="G27" s="63">
        <v>9348</v>
      </c>
      <c r="H27" s="85">
        <v>9235</v>
      </c>
      <c r="I27" s="60">
        <v>113</v>
      </c>
      <c r="J27" s="71">
        <v>9348</v>
      </c>
      <c r="K27" s="72"/>
      <c r="L27" s="68"/>
      <c r="M27" s="68"/>
      <c r="N27" s="48"/>
      <c r="O27" s="49"/>
      <c r="P27" s="49"/>
      <c r="Q27" s="49"/>
      <c r="R27" s="49"/>
    </row>
    <row r="28" spans="1:18">
      <c r="A28" s="58" t="s">
        <v>881</v>
      </c>
      <c r="B28" s="59">
        <v>518</v>
      </c>
      <c r="C28" s="60">
        <v>0</v>
      </c>
      <c r="D28" s="61">
        <v>518</v>
      </c>
      <c r="E28" s="69">
        <v>117</v>
      </c>
      <c r="F28" s="60">
        <v>7586</v>
      </c>
      <c r="G28" s="63">
        <v>7703</v>
      </c>
      <c r="H28" s="85">
        <v>7586</v>
      </c>
      <c r="I28" s="60">
        <v>635</v>
      </c>
      <c r="J28" s="71">
        <v>8221</v>
      </c>
      <c r="K28" s="72"/>
      <c r="L28" s="68" t="s">
        <v>882</v>
      </c>
      <c r="M28" s="68"/>
      <c r="N28" s="48"/>
      <c r="O28" s="49"/>
      <c r="P28" s="49"/>
      <c r="Q28" s="49"/>
      <c r="R28" s="49"/>
    </row>
    <row r="29" spans="1:18">
      <c r="A29" s="50" t="s">
        <v>883</v>
      </c>
      <c r="B29" s="73">
        <v>0</v>
      </c>
      <c r="C29" s="74">
        <v>0</v>
      </c>
      <c r="D29" s="61">
        <v>1262</v>
      </c>
      <c r="E29" s="76">
        <v>21</v>
      </c>
      <c r="F29" s="74">
        <v>4568</v>
      </c>
      <c r="G29" s="63">
        <v>4589</v>
      </c>
      <c r="H29" s="85">
        <v>4568</v>
      </c>
      <c r="I29" s="60">
        <v>21</v>
      </c>
      <c r="J29" s="71">
        <v>4589</v>
      </c>
      <c r="K29" s="72"/>
      <c r="L29" s="68" t="s">
        <v>884</v>
      </c>
      <c r="M29" s="68"/>
      <c r="N29" s="48"/>
      <c r="O29" s="49"/>
      <c r="P29" s="49"/>
      <c r="Q29" s="49"/>
      <c r="R29" s="49"/>
    </row>
    <row r="30" spans="1:18">
      <c r="A30" s="58" t="s">
        <v>885</v>
      </c>
      <c r="B30" s="59">
        <v>7139</v>
      </c>
      <c r="C30" s="60">
        <v>9247</v>
      </c>
      <c r="D30" s="83">
        <v>16386</v>
      </c>
      <c r="E30" s="69">
        <v>262</v>
      </c>
      <c r="F30" s="60">
        <v>6228</v>
      </c>
      <c r="G30" s="79">
        <v>6490</v>
      </c>
      <c r="H30" s="84">
        <v>15475</v>
      </c>
      <c r="I30" s="65">
        <v>7401</v>
      </c>
      <c r="J30" s="66">
        <v>22876</v>
      </c>
      <c r="K30" s="72"/>
      <c r="L30" s="68" t="s">
        <v>886</v>
      </c>
      <c r="M30" s="68"/>
      <c r="N30" s="48"/>
      <c r="O30" s="49"/>
      <c r="P30" s="49"/>
      <c r="Q30" s="49"/>
      <c r="R30" s="49"/>
    </row>
    <row r="31" spans="1:18">
      <c r="A31" s="58" t="s">
        <v>887</v>
      </c>
      <c r="B31" s="59">
        <v>1862</v>
      </c>
      <c r="C31" s="60">
        <v>8930</v>
      </c>
      <c r="D31" s="61">
        <v>10792</v>
      </c>
      <c r="E31" s="69">
        <v>64</v>
      </c>
      <c r="F31" s="60">
        <v>168</v>
      </c>
      <c r="G31" s="63">
        <v>232</v>
      </c>
      <c r="H31" s="85">
        <v>9098</v>
      </c>
      <c r="I31" s="60">
        <v>1926</v>
      </c>
      <c r="J31" s="71">
        <v>11024</v>
      </c>
      <c r="K31" s="72"/>
      <c r="L31" s="68" t="s">
        <v>888</v>
      </c>
      <c r="M31" s="68"/>
      <c r="N31" s="48"/>
      <c r="O31" s="49"/>
      <c r="P31" s="49"/>
      <c r="Q31" s="49"/>
      <c r="R31" s="49"/>
    </row>
    <row r="32" spans="1:18">
      <c r="A32" s="58" t="s">
        <v>889</v>
      </c>
      <c r="B32" s="59">
        <v>0</v>
      </c>
      <c r="C32" s="60">
        <v>0</v>
      </c>
      <c r="D32" s="61">
        <v>3549</v>
      </c>
      <c r="E32" s="69">
        <v>70</v>
      </c>
      <c r="F32" s="60">
        <v>5326</v>
      </c>
      <c r="G32" s="63">
        <v>5396</v>
      </c>
      <c r="H32" s="85">
        <v>5326</v>
      </c>
      <c r="I32" s="60">
        <v>70</v>
      </c>
      <c r="J32" s="71">
        <v>5396</v>
      </c>
      <c r="K32" s="72"/>
      <c r="L32" s="68" t="s">
        <v>890</v>
      </c>
      <c r="M32" s="68"/>
      <c r="N32" s="48"/>
      <c r="O32" s="49"/>
      <c r="P32" s="49"/>
      <c r="Q32" s="49"/>
      <c r="R32" s="49"/>
    </row>
    <row r="33" spans="1:18">
      <c r="A33" s="50" t="s">
        <v>891</v>
      </c>
      <c r="B33" s="73">
        <v>5620</v>
      </c>
      <c r="C33" s="74">
        <v>8718</v>
      </c>
      <c r="D33" s="81">
        <v>14338</v>
      </c>
      <c r="E33" s="76">
        <v>24</v>
      </c>
      <c r="F33" s="74">
        <v>5678</v>
      </c>
      <c r="G33" s="63">
        <v>5702</v>
      </c>
      <c r="H33" s="86">
        <v>14396</v>
      </c>
      <c r="I33" s="74">
        <v>5644</v>
      </c>
      <c r="J33" s="78">
        <v>20040</v>
      </c>
      <c r="K33" s="72"/>
      <c r="L33" s="68" t="s">
        <v>892</v>
      </c>
      <c r="M33" s="68"/>
      <c r="N33" s="48"/>
      <c r="O33" s="49"/>
      <c r="P33" s="49"/>
      <c r="Q33" s="49"/>
      <c r="R33" s="49"/>
    </row>
    <row r="34" spans="1:18">
      <c r="A34" s="58" t="s">
        <v>893</v>
      </c>
      <c r="B34" s="59">
        <v>958</v>
      </c>
      <c r="C34" s="60">
        <v>1170</v>
      </c>
      <c r="D34" s="61">
        <v>2128</v>
      </c>
      <c r="E34" s="69">
        <v>101</v>
      </c>
      <c r="F34" s="60">
        <v>6628</v>
      </c>
      <c r="G34" s="83">
        <v>6729</v>
      </c>
      <c r="H34" s="85">
        <v>7798</v>
      </c>
      <c r="I34" s="60">
        <v>1059</v>
      </c>
      <c r="J34" s="71">
        <v>8857</v>
      </c>
      <c r="K34" s="72"/>
      <c r="L34" s="68"/>
      <c r="M34" s="68"/>
      <c r="N34" s="48"/>
      <c r="O34" s="49"/>
      <c r="P34" s="49"/>
      <c r="Q34" s="49"/>
      <c r="R34" s="49"/>
    </row>
    <row r="35" spans="1:18">
      <c r="A35" s="58" t="s">
        <v>894</v>
      </c>
      <c r="B35" s="59">
        <v>4818</v>
      </c>
      <c r="C35" s="60">
        <v>16937</v>
      </c>
      <c r="D35" s="61">
        <v>21755</v>
      </c>
      <c r="E35" s="69">
        <v>108</v>
      </c>
      <c r="F35" s="60">
        <v>6594</v>
      </c>
      <c r="G35" s="63">
        <v>6702</v>
      </c>
      <c r="H35" s="85">
        <v>23531</v>
      </c>
      <c r="I35" s="60">
        <v>4926</v>
      </c>
      <c r="J35" s="71">
        <v>28457</v>
      </c>
      <c r="K35" s="72"/>
      <c r="L35" s="68" t="s">
        <v>895</v>
      </c>
      <c r="M35" s="68"/>
      <c r="N35" s="48"/>
      <c r="O35" s="49"/>
      <c r="P35" s="49"/>
      <c r="Q35" s="49"/>
      <c r="R35" s="49"/>
    </row>
    <row r="36" spans="1:18">
      <c r="A36" s="58" t="s">
        <v>896</v>
      </c>
      <c r="B36" s="59">
        <v>4325</v>
      </c>
      <c r="C36" s="60">
        <v>624</v>
      </c>
      <c r="D36" s="61">
        <v>4949</v>
      </c>
      <c r="E36" s="69">
        <v>79</v>
      </c>
      <c r="F36" s="60">
        <v>86</v>
      </c>
      <c r="G36" s="63">
        <v>165</v>
      </c>
      <c r="H36" s="85">
        <v>710</v>
      </c>
      <c r="I36" s="60">
        <v>4404</v>
      </c>
      <c r="J36" s="71">
        <v>5114</v>
      </c>
      <c r="K36" s="72"/>
      <c r="L36" s="68"/>
      <c r="M36" s="68"/>
      <c r="N36" s="48"/>
      <c r="O36" s="49"/>
      <c r="P36" s="49"/>
      <c r="Q36" s="49"/>
      <c r="R36" s="49"/>
    </row>
    <row r="37" spans="1:18">
      <c r="A37" s="50" t="s">
        <v>897</v>
      </c>
      <c r="B37" s="73">
        <v>3363</v>
      </c>
      <c r="C37" s="74">
        <v>498</v>
      </c>
      <c r="D37" s="61">
        <v>3861</v>
      </c>
      <c r="E37" s="76">
        <v>42</v>
      </c>
      <c r="F37" s="74">
        <v>3643</v>
      </c>
      <c r="G37" s="63">
        <v>3685</v>
      </c>
      <c r="H37" s="85">
        <v>4141</v>
      </c>
      <c r="I37" s="60">
        <v>3405</v>
      </c>
      <c r="J37" s="71">
        <v>7546</v>
      </c>
      <c r="K37" s="72"/>
      <c r="L37" s="68" t="s">
        <v>898</v>
      </c>
      <c r="M37" s="68"/>
      <c r="N37" s="48"/>
      <c r="O37" s="49"/>
      <c r="P37" s="49"/>
      <c r="Q37" s="49"/>
      <c r="R37" s="49"/>
    </row>
    <row r="38" spans="1:18">
      <c r="A38" s="58" t="s">
        <v>899</v>
      </c>
      <c r="B38" s="59">
        <v>0</v>
      </c>
      <c r="C38" s="60">
        <v>0</v>
      </c>
      <c r="D38" s="83">
        <v>517</v>
      </c>
      <c r="E38" s="69">
        <v>40</v>
      </c>
      <c r="F38" s="60">
        <v>2670</v>
      </c>
      <c r="G38" s="83">
        <v>2710</v>
      </c>
      <c r="H38" s="84">
        <v>2670</v>
      </c>
      <c r="I38" s="65">
        <v>40</v>
      </c>
      <c r="J38" s="66">
        <v>2710</v>
      </c>
      <c r="K38" s="72"/>
      <c r="L38" s="68" t="s">
        <v>900</v>
      </c>
      <c r="M38" s="68"/>
      <c r="N38" s="48"/>
      <c r="O38" s="49"/>
      <c r="P38" s="49"/>
      <c r="Q38" s="49"/>
      <c r="R38" s="49"/>
    </row>
    <row r="39" spans="1:18">
      <c r="A39" s="58" t="s">
        <v>901</v>
      </c>
      <c r="B39" s="59">
        <v>0</v>
      </c>
      <c r="C39" s="60">
        <v>0</v>
      </c>
      <c r="D39" s="61">
        <v>593</v>
      </c>
      <c r="E39" s="69">
        <v>18</v>
      </c>
      <c r="F39" s="60">
        <v>2485</v>
      </c>
      <c r="G39" s="63">
        <v>2503</v>
      </c>
      <c r="H39" s="85">
        <v>2485</v>
      </c>
      <c r="I39" s="60">
        <v>18</v>
      </c>
      <c r="J39" s="71">
        <v>2503</v>
      </c>
      <c r="K39" s="72"/>
      <c r="L39" s="68" t="s">
        <v>902</v>
      </c>
      <c r="M39" s="68"/>
      <c r="N39" s="48"/>
      <c r="O39" s="49"/>
      <c r="P39" s="49"/>
      <c r="Q39" s="49"/>
      <c r="R39" s="49"/>
    </row>
    <row r="40" spans="1:18">
      <c r="A40" s="58" t="s">
        <v>903</v>
      </c>
      <c r="B40" s="59">
        <v>8308</v>
      </c>
      <c r="C40" s="60">
        <v>15425</v>
      </c>
      <c r="D40" s="61">
        <v>23733</v>
      </c>
      <c r="E40" s="69">
        <v>69</v>
      </c>
      <c r="F40" s="60">
        <v>2196</v>
      </c>
      <c r="G40" s="63">
        <v>2265</v>
      </c>
      <c r="H40" s="85">
        <v>17621</v>
      </c>
      <c r="I40" s="60">
        <v>8377</v>
      </c>
      <c r="J40" s="71">
        <v>25998</v>
      </c>
      <c r="K40" s="72"/>
      <c r="L40" s="68"/>
      <c r="M40" s="68"/>
      <c r="N40" s="48"/>
      <c r="O40" s="49"/>
      <c r="P40" s="49"/>
      <c r="Q40" s="49"/>
      <c r="R40" s="49"/>
    </row>
    <row r="41" spans="1:18">
      <c r="A41" s="50" t="s">
        <v>904</v>
      </c>
      <c r="B41" s="73">
        <v>784</v>
      </c>
      <c r="C41" s="74">
        <v>1555</v>
      </c>
      <c r="D41" s="81">
        <v>2339</v>
      </c>
      <c r="E41" s="76">
        <v>191</v>
      </c>
      <c r="F41" s="74">
        <v>3954</v>
      </c>
      <c r="G41" s="63">
        <v>4145</v>
      </c>
      <c r="H41" s="86">
        <v>5509</v>
      </c>
      <c r="I41" s="74">
        <v>975</v>
      </c>
      <c r="J41" s="78">
        <v>6484</v>
      </c>
      <c r="K41" s="72"/>
      <c r="L41" s="68"/>
      <c r="M41" s="68"/>
      <c r="N41" s="48"/>
      <c r="O41" s="49"/>
      <c r="P41" s="49"/>
      <c r="Q41" s="49"/>
      <c r="R41" s="49"/>
    </row>
    <row r="42" spans="1:18">
      <c r="A42" s="58" t="s">
        <v>905</v>
      </c>
      <c r="B42" s="59">
        <v>27000</v>
      </c>
      <c r="C42" s="60">
        <v>49120</v>
      </c>
      <c r="D42" s="61">
        <v>76120</v>
      </c>
      <c r="E42" s="69">
        <v>140</v>
      </c>
      <c r="F42" s="60">
        <v>5325</v>
      </c>
      <c r="G42" s="83">
        <v>5465</v>
      </c>
      <c r="H42" s="85">
        <v>54445</v>
      </c>
      <c r="I42" s="65">
        <v>27140</v>
      </c>
      <c r="J42" s="71">
        <v>81585</v>
      </c>
      <c r="K42" s="72"/>
      <c r="L42" s="68" t="s">
        <v>906</v>
      </c>
      <c r="M42" s="68"/>
      <c r="N42" s="48"/>
      <c r="O42" s="49"/>
      <c r="P42" s="49"/>
      <c r="Q42" s="49"/>
      <c r="R42" s="49"/>
    </row>
    <row r="43" spans="1:18">
      <c r="A43" s="58" t="s">
        <v>907</v>
      </c>
      <c r="B43" s="59">
        <v>11259</v>
      </c>
      <c r="C43" s="60">
        <v>0</v>
      </c>
      <c r="D43" s="61">
        <v>11259</v>
      </c>
      <c r="E43" s="69">
        <v>264</v>
      </c>
      <c r="F43" s="60">
        <v>21470</v>
      </c>
      <c r="G43" s="63">
        <v>21734</v>
      </c>
      <c r="H43" s="85">
        <v>21470</v>
      </c>
      <c r="I43" s="60">
        <v>11523</v>
      </c>
      <c r="J43" s="71">
        <v>32993</v>
      </c>
      <c r="K43" s="72"/>
      <c r="L43" s="68"/>
      <c r="M43" s="68"/>
      <c r="N43" s="48"/>
      <c r="O43" s="49"/>
      <c r="P43" s="49"/>
      <c r="Q43" s="49"/>
      <c r="R43" s="49"/>
    </row>
    <row r="44" spans="1:18">
      <c r="A44" s="58" t="s">
        <v>908</v>
      </c>
      <c r="B44" s="59">
        <v>0</v>
      </c>
      <c r="C44" s="60">
        <v>0</v>
      </c>
      <c r="D44" s="61">
        <v>987</v>
      </c>
      <c r="E44" s="69">
        <v>85</v>
      </c>
      <c r="F44" s="60">
        <v>2098</v>
      </c>
      <c r="G44" s="63">
        <v>2183</v>
      </c>
      <c r="H44" s="85">
        <v>2098</v>
      </c>
      <c r="I44" s="60">
        <v>85</v>
      </c>
      <c r="J44" s="71">
        <v>2183</v>
      </c>
      <c r="K44" s="72"/>
      <c r="L44" s="68"/>
      <c r="M44" s="68"/>
      <c r="N44" s="48"/>
      <c r="O44" s="49"/>
      <c r="P44" s="49"/>
      <c r="Q44" s="49"/>
      <c r="R44" s="49"/>
    </row>
    <row r="45" spans="1:18">
      <c r="A45" s="50" t="s">
        <v>909</v>
      </c>
      <c r="B45" s="73">
        <v>9656</v>
      </c>
      <c r="C45" s="74">
        <v>20484</v>
      </c>
      <c r="D45" s="61">
        <v>30140</v>
      </c>
      <c r="E45" s="76">
        <v>76</v>
      </c>
      <c r="F45" s="74">
        <v>6188</v>
      </c>
      <c r="G45" s="63">
        <v>6264</v>
      </c>
      <c r="H45" s="85">
        <v>26672</v>
      </c>
      <c r="I45" s="74">
        <v>9732</v>
      </c>
      <c r="J45" s="71">
        <v>36404</v>
      </c>
      <c r="K45" s="72"/>
      <c r="L45" s="68"/>
      <c r="M45" s="68"/>
      <c r="N45" s="48"/>
      <c r="O45" s="49"/>
      <c r="P45" s="49"/>
      <c r="Q45" s="49"/>
      <c r="R45" s="49"/>
    </row>
    <row r="46" spans="1:18">
      <c r="A46" s="58" t="s">
        <v>910</v>
      </c>
      <c r="B46" s="59">
        <v>273</v>
      </c>
      <c r="C46" s="60">
        <v>1507</v>
      </c>
      <c r="D46" s="83">
        <v>1780</v>
      </c>
      <c r="E46" s="69">
        <v>127</v>
      </c>
      <c r="F46" s="60">
        <v>950</v>
      </c>
      <c r="G46" s="79">
        <v>1077</v>
      </c>
      <c r="H46" s="84">
        <v>2457</v>
      </c>
      <c r="I46" s="65">
        <v>400</v>
      </c>
      <c r="J46" s="66">
        <v>2857</v>
      </c>
      <c r="K46" s="72"/>
      <c r="L46" s="68" t="s">
        <v>911</v>
      </c>
      <c r="M46" s="68"/>
      <c r="N46" s="48"/>
      <c r="O46" s="49"/>
      <c r="P46" s="49"/>
      <c r="Q46" s="49"/>
      <c r="R46" s="49"/>
    </row>
    <row r="47" spans="1:18">
      <c r="A47" s="58" t="s">
        <v>912</v>
      </c>
      <c r="B47" s="59">
        <v>36</v>
      </c>
      <c r="C47" s="60">
        <v>8411</v>
      </c>
      <c r="D47" s="61">
        <v>8447</v>
      </c>
      <c r="E47" s="69">
        <v>45</v>
      </c>
      <c r="F47" s="60">
        <v>9162</v>
      </c>
      <c r="G47" s="63">
        <v>9207</v>
      </c>
      <c r="H47" s="85">
        <v>17573</v>
      </c>
      <c r="I47" s="60">
        <v>81</v>
      </c>
      <c r="J47" s="71">
        <v>17654</v>
      </c>
      <c r="K47" s="72"/>
      <c r="L47" s="68"/>
      <c r="M47" s="68"/>
      <c r="N47" s="48"/>
      <c r="O47" s="49"/>
      <c r="P47" s="49"/>
      <c r="Q47" s="49"/>
      <c r="R47" s="49"/>
    </row>
    <row r="48" spans="1:18">
      <c r="A48" s="58" t="s">
        <v>913</v>
      </c>
      <c r="B48" s="59">
        <v>22325</v>
      </c>
      <c r="C48" s="60">
        <v>31355</v>
      </c>
      <c r="D48" s="61">
        <v>53680</v>
      </c>
      <c r="E48" s="69">
        <v>106</v>
      </c>
      <c r="F48" s="60">
        <v>2593</v>
      </c>
      <c r="G48" s="63">
        <v>2699</v>
      </c>
      <c r="H48" s="85">
        <v>33948</v>
      </c>
      <c r="I48" s="60">
        <v>22431</v>
      </c>
      <c r="J48" s="71">
        <v>56379</v>
      </c>
      <c r="K48" s="72"/>
      <c r="L48" s="68"/>
      <c r="M48" s="68"/>
      <c r="N48" s="48"/>
      <c r="O48" s="49"/>
      <c r="P48" s="49"/>
      <c r="Q48" s="49"/>
      <c r="R48" s="49"/>
    </row>
    <row r="49" spans="1:18">
      <c r="A49" s="50" t="s">
        <v>914</v>
      </c>
      <c r="B49" s="73">
        <v>132</v>
      </c>
      <c r="C49" s="74">
        <v>1688</v>
      </c>
      <c r="D49" s="81">
        <v>1820</v>
      </c>
      <c r="E49" s="76">
        <v>28</v>
      </c>
      <c r="F49" s="74">
        <v>260</v>
      </c>
      <c r="G49" s="63">
        <v>288</v>
      </c>
      <c r="H49" s="86">
        <v>1948</v>
      </c>
      <c r="I49" s="74">
        <v>160</v>
      </c>
      <c r="J49" s="78">
        <v>2108</v>
      </c>
      <c r="K49" s="72"/>
      <c r="L49" s="68"/>
      <c r="M49" s="68"/>
      <c r="N49" s="48"/>
      <c r="O49" s="49"/>
      <c r="P49" s="49"/>
      <c r="Q49" s="49"/>
      <c r="R49" s="49"/>
    </row>
    <row r="50" spans="1:18">
      <c r="A50" s="58" t="s">
        <v>915</v>
      </c>
      <c r="B50" s="59">
        <v>5035</v>
      </c>
      <c r="C50" s="60">
        <v>351</v>
      </c>
      <c r="D50" s="61">
        <v>5386</v>
      </c>
      <c r="E50" s="69">
        <v>146</v>
      </c>
      <c r="F50" s="60">
        <v>11548</v>
      </c>
      <c r="G50" s="79">
        <v>11694</v>
      </c>
      <c r="H50" s="85">
        <v>11899</v>
      </c>
      <c r="I50" s="60">
        <v>5181</v>
      </c>
      <c r="J50" s="71">
        <v>17080</v>
      </c>
      <c r="K50" s="72"/>
      <c r="L50" s="68"/>
      <c r="M50" s="68"/>
      <c r="N50" s="48"/>
      <c r="O50" s="49"/>
      <c r="P50" s="49"/>
      <c r="Q50" s="49"/>
      <c r="R50" s="49"/>
    </row>
    <row r="51" spans="1:18">
      <c r="A51" s="58" t="s">
        <v>916</v>
      </c>
      <c r="B51" s="59">
        <v>0</v>
      </c>
      <c r="C51" s="60">
        <v>0</v>
      </c>
      <c r="D51" s="61">
        <v>0</v>
      </c>
      <c r="E51" s="69">
        <v>44</v>
      </c>
      <c r="F51" s="60">
        <v>2850</v>
      </c>
      <c r="G51" s="63">
        <v>2894</v>
      </c>
      <c r="H51" s="85">
        <v>2850</v>
      </c>
      <c r="I51" s="60">
        <v>44</v>
      </c>
      <c r="J51" s="71">
        <v>2894</v>
      </c>
      <c r="K51" s="72"/>
      <c r="L51" s="68" t="s">
        <v>917</v>
      </c>
      <c r="M51" s="68"/>
      <c r="N51" s="48"/>
      <c r="O51" s="49"/>
      <c r="P51" s="49"/>
      <c r="Q51" s="49"/>
      <c r="R51" s="49"/>
    </row>
    <row r="52" spans="1:18">
      <c r="A52" s="58" t="s">
        <v>918</v>
      </c>
      <c r="B52" s="59">
        <v>15739</v>
      </c>
      <c r="C52" s="60">
        <v>2189</v>
      </c>
      <c r="D52" s="61">
        <v>17928</v>
      </c>
      <c r="E52" s="69">
        <v>60</v>
      </c>
      <c r="F52" s="60">
        <v>5798</v>
      </c>
      <c r="G52" s="63">
        <v>5858</v>
      </c>
      <c r="H52" s="85">
        <v>7987</v>
      </c>
      <c r="I52" s="60">
        <v>15799</v>
      </c>
      <c r="J52" s="71">
        <v>23786</v>
      </c>
      <c r="K52" s="72"/>
      <c r="L52" s="68"/>
      <c r="M52" s="68"/>
      <c r="N52" s="48"/>
      <c r="O52" s="49"/>
      <c r="P52" s="49"/>
      <c r="Q52" s="49"/>
      <c r="R52" s="49"/>
    </row>
    <row r="53" spans="1:18">
      <c r="A53" s="50" t="s">
        <v>919</v>
      </c>
      <c r="B53" s="73">
        <v>17920</v>
      </c>
      <c r="C53" s="74">
        <v>0</v>
      </c>
      <c r="D53" s="61">
        <v>17920</v>
      </c>
      <c r="E53" s="76">
        <v>541</v>
      </c>
      <c r="F53" s="74">
        <v>51630</v>
      </c>
      <c r="G53" s="63">
        <v>52171</v>
      </c>
      <c r="H53" s="85">
        <v>51630</v>
      </c>
      <c r="I53" s="60">
        <v>18461</v>
      </c>
      <c r="J53" s="71">
        <v>70091</v>
      </c>
      <c r="K53" s="72"/>
      <c r="L53" s="68"/>
      <c r="M53" s="68"/>
      <c r="N53" s="48"/>
      <c r="O53" s="49"/>
      <c r="P53" s="49"/>
      <c r="Q53" s="49"/>
      <c r="R53" s="49"/>
    </row>
    <row r="54" spans="1:18">
      <c r="A54" s="58" t="s">
        <v>920</v>
      </c>
      <c r="B54" s="59">
        <v>2097</v>
      </c>
      <c r="C54" s="60">
        <v>280</v>
      </c>
      <c r="D54" s="83">
        <v>2377</v>
      </c>
      <c r="E54" s="69">
        <v>94</v>
      </c>
      <c r="F54" s="60">
        <v>5005</v>
      </c>
      <c r="G54" s="79">
        <v>5099</v>
      </c>
      <c r="H54" s="84">
        <v>5285</v>
      </c>
      <c r="I54" s="65">
        <v>2191</v>
      </c>
      <c r="J54" s="66">
        <v>7476</v>
      </c>
      <c r="K54" s="72"/>
      <c r="L54" s="68"/>
      <c r="M54" s="68"/>
      <c r="N54" s="48"/>
      <c r="O54" s="49"/>
      <c r="P54" s="49"/>
      <c r="Q54" s="49"/>
      <c r="R54" s="49"/>
    </row>
    <row r="55" spans="1:18">
      <c r="A55" s="58" t="s">
        <v>921</v>
      </c>
      <c r="B55" s="59">
        <v>313</v>
      </c>
      <c r="C55" s="60">
        <v>318</v>
      </c>
      <c r="D55" s="61">
        <v>631</v>
      </c>
      <c r="E55" s="69">
        <v>16</v>
      </c>
      <c r="F55" s="60">
        <v>424</v>
      </c>
      <c r="G55" s="63">
        <v>440</v>
      </c>
      <c r="H55" s="85">
        <v>742</v>
      </c>
      <c r="I55" s="60">
        <v>329</v>
      </c>
      <c r="J55" s="71">
        <v>1071</v>
      </c>
      <c r="K55" s="72"/>
      <c r="L55" s="68"/>
      <c r="M55" s="68"/>
      <c r="N55" s="48"/>
      <c r="O55" s="49"/>
      <c r="P55" s="49"/>
      <c r="Q55" s="49"/>
      <c r="R55" s="49"/>
    </row>
    <row r="56" spans="1:18">
      <c r="A56" s="58" t="s">
        <v>922</v>
      </c>
      <c r="B56" s="59">
        <v>0</v>
      </c>
      <c r="C56" s="60">
        <v>0</v>
      </c>
      <c r="D56" s="61">
        <v>8452</v>
      </c>
      <c r="E56" s="69">
        <v>368</v>
      </c>
      <c r="F56" s="60">
        <v>26543</v>
      </c>
      <c r="G56" s="63">
        <v>26911</v>
      </c>
      <c r="H56" s="85">
        <v>26543</v>
      </c>
      <c r="I56" s="60">
        <v>368</v>
      </c>
      <c r="J56" s="71">
        <v>26911</v>
      </c>
      <c r="K56" s="72"/>
      <c r="L56" s="68"/>
      <c r="M56" s="68"/>
      <c r="N56" s="48"/>
      <c r="O56" s="49"/>
      <c r="P56" s="49"/>
      <c r="Q56" s="49"/>
      <c r="R56" s="49"/>
    </row>
    <row r="57" spans="1:18">
      <c r="A57" s="50" t="s">
        <v>923</v>
      </c>
      <c r="B57" s="73">
        <v>4401</v>
      </c>
      <c r="C57" s="74">
        <v>1425</v>
      </c>
      <c r="D57" s="81">
        <v>5826</v>
      </c>
      <c r="E57" s="76">
        <v>169</v>
      </c>
      <c r="F57" s="74">
        <v>18135</v>
      </c>
      <c r="G57" s="63">
        <v>18304</v>
      </c>
      <c r="H57" s="86">
        <v>19560</v>
      </c>
      <c r="I57" s="74">
        <v>4570</v>
      </c>
      <c r="J57" s="78">
        <v>24130</v>
      </c>
      <c r="K57" s="72"/>
      <c r="L57" s="68"/>
      <c r="M57" s="68"/>
      <c r="N57" s="48"/>
      <c r="O57" s="49"/>
      <c r="P57" s="49"/>
      <c r="Q57" s="49"/>
      <c r="R57" s="49"/>
    </row>
    <row r="58" spans="1:18">
      <c r="A58" s="58" t="s">
        <v>924</v>
      </c>
      <c r="B58" s="59">
        <v>225</v>
      </c>
      <c r="C58" s="60">
        <v>0</v>
      </c>
      <c r="D58" s="61">
        <v>225</v>
      </c>
      <c r="E58" s="69">
        <v>58</v>
      </c>
      <c r="F58" s="63">
        <v>2903</v>
      </c>
      <c r="G58" s="83">
        <v>2961</v>
      </c>
      <c r="H58" s="84">
        <v>2903</v>
      </c>
      <c r="I58" s="60">
        <v>283</v>
      </c>
      <c r="J58" s="71">
        <v>3186</v>
      </c>
      <c r="K58" s="72"/>
      <c r="L58" s="68" t="s">
        <v>925</v>
      </c>
      <c r="M58" s="68"/>
      <c r="N58" s="48"/>
      <c r="O58" s="49"/>
      <c r="P58" s="49"/>
      <c r="Q58" s="49"/>
      <c r="R58" s="49"/>
    </row>
    <row r="59" spans="1:18" s="94" customFormat="1" ht="9">
      <c r="A59" s="87" t="s">
        <v>926</v>
      </c>
      <c r="B59" s="59">
        <v>839</v>
      </c>
      <c r="C59" s="60">
        <v>9525</v>
      </c>
      <c r="D59" s="61">
        <v>10364</v>
      </c>
      <c r="E59" s="69">
        <v>47</v>
      </c>
      <c r="F59" s="63">
        <v>0</v>
      </c>
      <c r="G59" s="88">
        <v>47</v>
      </c>
      <c r="H59" s="89">
        <v>9525</v>
      </c>
      <c r="I59" s="90">
        <v>886</v>
      </c>
      <c r="J59" s="91">
        <v>10411</v>
      </c>
      <c r="K59" s="92"/>
      <c r="L59" s="68"/>
      <c r="M59" s="68"/>
      <c r="N59" s="93"/>
    </row>
    <row r="60" spans="1:18" ht="15.75" thickBot="1">
      <c r="A60" s="95" t="s">
        <v>927</v>
      </c>
      <c r="B60" s="96">
        <v>0</v>
      </c>
      <c r="C60" s="97">
        <v>1114</v>
      </c>
      <c r="D60" s="98">
        <v>1114</v>
      </c>
      <c r="E60" s="99">
        <v>39</v>
      </c>
      <c r="F60" s="100">
        <v>70</v>
      </c>
      <c r="G60" s="63">
        <v>109</v>
      </c>
      <c r="H60" s="101">
        <v>1184</v>
      </c>
      <c r="I60" s="97">
        <v>39</v>
      </c>
      <c r="J60" s="102">
        <v>1223</v>
      </c>
      <c r="K60" s="72"/>
      <c r="L60" s="68" t="s">
        <v>928</v>
      </c>
      <c r="M60" s="68"/>
      <c r="N60" s="48"/>
      <c r="O60" s="49"/>
      <c r="P60" s="49"/>
      <c r="Q60" s="49"/>
      <c r="R60" s="49"/>
    </row>
    <row r="61" spans="1:18" ht="15.75" thickTop="1">
      <c r="A61" s="103" t="s">
        <v>929</v>
      </c>
      <c r="B61" s="104">
        <v>230935</v>
      </c>
      <c r="C61" s="105">
        <v>260129</v>
      </c>
      <c r="D61" s="105">
        <v>554216</v>
      </c>
      <c r="E61" s="105">
        <v>6125</v>
      </c>
      <c r="F61" s="105">
        <v>387209</v>
      </c>
      <c r="G61" s="106">
        <v>393334</v>
      </c>
      <c r="H61" s="107">
        <v>647338</v>
      </c>
      <c r="I61" s="105">
        <v>237060</v>
      </c>
      <c r="J61" s="108">
        <v>884398</v>
      </c>
      <c r="K61" s="48"/>
      <c r="L61" s="28"/>
      <c r="M61" s="68"/>
      <c r="N61" s="48"/>
      <c r="O61" s="49"/>
      <c r="P61" s="49"/>
      <c r="Q61" s="49"/>
      <c r="R61" s="49"/>
    </row>
    <row r="62" spans="1:18">
      <c r="A62" s="31"/>
      <c r="B62" s="109"/>
      <c r="C62" s="109"/>
      <c r="D62" s="109"/>
      <c r="E62" s="109"/>
      <c r="F62" s="109"/>
      <c r="G62" s="109"/>
      <c r="H62" s="109"/>
      <c r="I62" s="109"/>
      <c r="J62" s="109"/>
      <c r="K62" s="48"/>
      <c r="L62" s="28"/>
      <c r="M62" s="68"/>
      <c r="N62" s="48"/>
      <c r="O62" s="49"/>
      <c r="P62" s="49"/>
      <c r="Q62" s="49"/>
      <c r="R62" s="49"/>
    </row>
    <row r="63" spans="1:18">
      <c r="A63" s="110" t="s">
        <v>930</v>
      </c>
      <c r="B63" s="111"/>
      <c r="C63" s="111"/>
      <c r="D63" s="111"/>
      <c r="E63" s="111"/>
      <c r="F63" s="111"/>
      <c r="G63" s="111"/>
      <c r="H63" s="111"/>
      <c r="I63" s="111"/>
      <c r="J63" s="111"/>
      <c r="K63" s="110"/>
      <c r="L63" s="110"/>
      <c r="M63" s="110"/>
      <c r="N63" s="110"/>
    </row>
    <row r="64" spans="1:18" ht="9" customHeight="1">
      <c r="A64" s="231" t="s">
        <v>931</v>
      </c>
      <c r="B64" s="231"/>
      <c r="C64" s="231"/>
      <c r="D64" s="231"/>
      <c r="E64" s="231"/>
      <c r="F64" s="231"/>
      <c r="G64" s="231"/>
      <c r="H64" s="231"/>
      <c r="I64" s="231"/>
      <c r="J64" s="231"/>
      <c r="K64" s="112"/>
      <c r="L64" s="112"/>
      <c r="M64" s="112"/>
      <c r="N64" s="112"/>
    </row>
    <row r="65" spans="1:14">
      <c r="A65" s="110" t="s">
        <v>932</v>
      </c>
      <c r="B65" s="110"/>
      <c r="C65" s="110"/>
      <c r="D65" s="110"/>
      <c r="E65" s="110"/>
      <c r="F65" s="110"/>
      <c r="G65" s="110"/>
      <c r="H65" s="110"/>
      <c r="I65" s="110"/>
      <c r="J65" s="110"/>
      <c r="K65" s="110"/>
      <c r="L65" s="110"/>
      <c r="M65" s="110"/>
      <c r="N65" s="110"/>
    </row>
    <row r="66" spans="1:14">
      <c r="A66" s="110" t="s">
        <v>933</v>
      </c>
      <c r="B66" s="110"/>
      <c r="C66" s="110"/>
      <c r="D66" s="110"/>
      <c r="E66" s="110"/>
      <c r="F66" s="110"/>
      <c r="G66" s="110"/>
      <c r="H66" s="110"/>
      <c r="I66" s="110"/>
      <c r="J66" s="110"/>
      <c r="K66" s="110"/>
      <c r="L66" s="110"/>
      <c r="M66" s="110"/>
      <c r="N66" s="110"/>
    </row>
  </sheetData>
  <mergeCells count="5">
    <mergeCell ref="A1:J1"/>
    <mergeCell ref="B4:D4"/>
    <mergeCell ref="E4:G4"/>
    <mergeCell ref="H4:J4"/>
    <mergeCell ref="A64:J6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DED0-66CC-402A-B847-6AA68D9B7736}">
  <dimension ref="A1:AF13"/>
  <sheetViews>
    <sheetView workbookViewId="0">
      <selection activeCell="B8" sqref="B8"/>
    </sheetView>
  </sheetViews>
  <sheetFormatPr defaultRowHeight="15"/>
  <cols>
    <col min="1" max="1" width="59" customWidth="1"/>
  </cols>
  <sheetData>
    <row r="1" spans="1:32">
      <c r="A1" s="26" t="s">
        <v>46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823</v>
      </c>
      <c r="B2">
        <v>1.67</v>
      </c>
      <c r="C2">
        <v>1.67</v>
      </c>
      <c r="D2">
        <v>1.67</v>
      </c>
      <c r="E2">
        <v>1.67</v>
      </c>
      <c r="F2">
        <v>1.67</v>
      </c>
      <c r="G2">
        <v>1.67</v>
      </c>
      <c r="H2">
        <v>1.67</v>
      </c>
      <c r="I2">
        <v>1.67</v>
      </c>
      <c r="J2">
        <v>1.67</v>
      </c>
      <c r="K2">
        <v>1.67</v>
      </c>
      <c r="L2">
        <v>1.67</v>
      </c>
      <c r="M2">
        <v>1.67</v>
      </c>
      <c r="N2">
        <v>1.67</v>
      </c>
      <c r="O2">
        <v>1.67</v>
      </c>
      <c r="P2">
        <v>1.67</v>
      </c>
      <c r="Q2">
        <v>1.67</v>
      </c>
      <c r="R2">
        <v>1.67</v>
      </c>
      <c r="S2">
        <v>1.67</v>
      </c>
      <c r="T2">
        <v>1.67</v>
      </c>
      <c r="U2">
        <v>1.67</v>
      </c>
      <c r="V2">
        <v>1.67</v>
      </c>
      <c r="W2">
        <v>1.67</v>
      </c>
      <c r="X2">
        <v>1.67</v>
      </c>
      <c r="Y2">
        <v>1.67</v>
      </c>
      <c r="Z2">
        <v>1.67</v>
      </c>
      <c r="AA2">
        <v>1.67</v>
      </c>
      <c r="AB2">
        <v>1.67</v>
      </c>
      <c r="AC2">
        <v>1.67</v>
      </c>
      <c r="AD2">
        <v>1.67</v>
      </c>
      <c r="AE2">
        <v>1.67</v>
      </c>
      <c r="AF2">
        <v>1.67</v>
      </c>
    </row>
    <row r="3" spans="1:32">
      <c r="A3" t="s">
        <v>824</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row>
    <row r="4" spans="1:32">
      <c r="A4" t="s">
        <v>825</v>
      </c>
      <c r="B4">
        <v>21.2</v>
      </c>
      <c r="C4">
        <v>21.2</v>
      </c>
      <c r="D4">
        <v>21.2</v>
      </c>
      <c r="E4">
        <v>21.2</v>
      </c>
      <c r="F4">
        <v>21.2</v>
      </c>
      <c r="G4">
        <v>21.2</v>
      </c>
      <c r="H4">
        <v>21.2</v>
      </c>
      <c r="I4">
        <v>21.2</v>
      </c>
      <c r="J4">
        <v>21.2</v>
      </c>
      <c r="K4">
        <v>21.2</v>
      </c>
      <c r="L4">
        <v>21.2</v>
      </c>
      <c r="M4">
        <v>21.2</v>
      </c>
      <c r="N4">
        <v>21.2</v>
      </c>
      <c r="O4">
        <v>21.2</v>
      </c>
      <c r="P4">
        <v>21.2</v>
      </c>
      <c r="Q4">
        <v>21.2</v>
      </c>
      <c r="R4">
        <v>21.2</v>
      </c>
      <c r="S4">
        <v>21.2</v>
      </c>
      <c r="T4">
        <v>21.2</v>
      </c>
      <c r="U4">
        <v>21.2</v>
      </c>
      <c r="V4">
        <v>21.2</v>
      </c>
      <c r="W4">
        <v>21.2</v>
      </c>
      <c r="X4">
        <v>21.2</v>
      </c>
      <c r="Y4">
        <v>21.2</v>
      </c>
      <c r="Z4">
        <v>21.2</v>
      </c>
      <c r="AA4">
        <v>21.2</v>
      </c>
      <c r="AB4">
        <v>21.2</v>
      </c>
      <c r="AC4">
        <v>21.2</v>
      </c>
      <c r="AD4">
        <v>21.2</v>
      </c>
      <c r="AE4">
        <v>21.2</v>
      </c>
      <c r="AF4">
        <v>21.2</v>
      </c>
    </row>
    <row r="5" spans="1:32">
      <c r="A5" t="s">
        <v>826</v>
      </c>
      <c r="B5">
        <v>16</v>
      </c>
      <c r="C5">
        <v>16</v>
      </c>
      <c r="D5">
        <v>16</v>
      </c>
      <c r="E5">
        <v>16</v>
      </c>
      <c r="F5">
        <v>16</v>
      </c>
      <c r="G5">
        <v>16</v>
      </c>
      <c r="H5">
        <v>16</v>
      </c>
      <c r="I5">
        <v>16</v>
      </c>
      <c r="J5">
        <v>16</v>
      </c>
      <c r="K5">
        <v>16</v>
      </c>
      <c r="L5">
        <v>16</v>
      </c>
      <c r="M5">
        <v>16</v>
      </c>
      <c r="N5">
        <v>16</v>
      </c>
      <c r="O5">
        <v>16</v>
      </c>
      <c r="P5">
        <v>16</v>
      </c>
      <c r="Q5">
        <v>16</v>
      </c>
      <c r="R5">
        <v>16</v>
      </c>
      <c r="S5">
        <v>16</v>
      </c>
      <c r="T5">
        <v>16</v>
      </c>
      <c r="U5">
        <v>16</v>
      </c>
      <c r="V5">
        <v>16</v>
      </c>
      <c r="W5">
        <v>16</v>
      </c>
      <c r="X5">
        <v>16</v>
      </c>
      <c r="Y5">
        <v>16</v>
      </c>
      <c r="Z5">
        <v>16</v>
      </c>
      <c r="AA5">
        <v>16</v>
      </c>
      <c r="AB5">
        <v>16</v>
      </c>
      <c r="AC5">
        <v>16</v>
      </c>
      <c r="AD5">
        <v>16</v>
      </c>
      <c r="AE5">
        <v>16</v>
      </c>
      <c r="AF5">
        <v>16</v>
      </c>
    </row>
    <row r="6" spans="1:32">
      <c r="A6" t="s">
        <v>827</v>
      </c>
      <c r="B6">
        <v>111.39</v>
      </c>
      <c r="C6">
        <v>111.39</v>
      </c>
      <c r="D6">
        <v>111.39</v>
      </c>
      <c r="E6">
        <v>111.39</v>
      </c>
      <c r="F6">
        <v>111.39</v>
      </c>
      <c r="G6">
        <v>111.39</v>
      </c>
      <c r="H6">
        <v>111.39</v>
      </c>
      <c r="I6">
        <v>111.39</v>
      </c>
      <c r="J6">
        <v>111.39</v>
      </c>
      <c r="K6">
        <v>111.39</v>
      </c>
      <c r="L6">
        <v>111.39</v>
      </c>
      <c r="M6">
        <v>111.39</v>
      </c>
      <c r="N6">
        <v>111.39</v>
      </c>
      <c r="O6">
        <v>111.39</v>
      </c>
      <c r="P6">
        <v>111.39</v>
      </c>
      <c r="Q6">
        <v>111.39</v>
      </c>
      <c r="R6">
        <v>111.39</v>
      </c>
      <c r="S6">
        <v>111.39</v>
      </c>
      <c r="T6">
        <v>111.39</v>
      </c>
      <c r="U6">
        <v>111.39</v>
      </c>
      <c r="V6">
        <v>111.39</v>
      </c>
      <c r="W6">
        <v>111.39</v>
      </c>
      <c r="X6">
        <v>111.39</v>
      </c>
      <c r="Y6">
        <v>111.39</v>
      </c>
      <c r="Z6">
        <v>111.39</v>
      </c>
      <c r="AA6">
        <v>111.39</v>
      </c>
      <c r="AB6">
        <v>111.39</v>
      </c>
      <c r="AC6">
        <v>111.39</v>
      </c>
      <c r="AD6">
        <v>111.39</v>
      </c>
      <c r="AE6">
        <v>111.39</v>
      </c>
      <c r="AF6">
        <v>111.39</v>
      </c>
    </row>
    <row r="7" spans="1:32">
      <c r="A7" t="s">
        <v>828</v>
      </c>
      <c r="B7">
        <v>42</v>
      </c>
      <c r="C7">
        <v>42</v>
      </c>
      <c r="D7">
        <v>42</v>
      </c>
      <c r="E7">
        <v>42</v>
      </c>
      <c r="F7">
        <v>42</v>
      </c>
      <c r="G7">
        <v>42</v>
      </c>
      <c r="H7">
        <v>42</v>
      </c>
      <c r="I7">
        <v>42</v>
      </c>
      <c r="J7">
        <v>42</v>
      </c>
      <c r="K7">
        <v>42</v>
      </c>
      <c r="L7">
        <v>42</v>
      </c>
      <c r="M7">
        <v>42</v>
      </c>
      <c r="N7">
        <v>42</v>
      </c>
      <c r="O7">
        <v>42</v>
      </c>
      <c r="P7">
        <v>42</v>
      </c>
      <c r="Q7">
        <v>42</v>
      </c>
      <c r="R7">
        <v>42</v>
      </c>
      <c r="S7">
        <v>42</v>
      </c>
      <c r="T7">
        <v>42</v>
      </c>
      <c r="U7">
        <v>42</v>
      </c>
      <c r="V7">
        <v>42</v>
      </c>
      <c r="W7">
        <v>42</v>
      </c>
      <c r="X7">
        <v>42</v>
      </c>
      <c r="Y7">
        <v>42</v>
      </c>
      <c r="Z7">
        <v>42</v>
      </c>
      <c r="AA7">
        <v>42</v>
      </c>
      <c r="AB7">
        <v>42</v>
      </c>
      <c r="AC7">
        <v>42</v>
      </c>
      <c r="AD7">
        <v>42</v>
      </c>
      <c r="AE7">
        <v>42</v>
      </c>
      <c r="AF7">
        <v>42</v>
      </c>
    </row>
    <row r="8" spans="1:32">
      <c r="A8" t="s">
        <v>829</v>
      </c>
      <c r="B8">
        <v>48.66</v>
      </c>
      <c r="C8">
        <v>48.66</v>
      </c>
      <c r="D8">
        <v>48.66</v>
      </c>
      <c r="E8">
        <v>48.66</v>
      </c>
      <c r="F8">
        <v>48.66</v>
      </c>
      <c r="G8">
        <v>48.66</v>
      </c>
      <c r="H8">
        <v>48.66</v>
      </c>
      <c r="I8">
        <v>48.66</v>
      </c>
      <c r="J8">
        <v>48.66</v>
      </c>
      <c r="K8">
        <v>48.66</v>
      </c>
      <c r="L8">
        <v>48.66</v>
      </c>
      <c r="M8">
        <v>48.66</v>
      </c>
      <c r="N8">
        <v>48.66</v>
      </c>
      <c r="O8">
        <v>48.66</v>
      </c>
      <c r="P8">
        <v>48.66</v>
      </c>
      <c r="Q8">
        <v>48.66</v>
      </c>
      <c r="R8">
        <v>48.66</v>
      </c>
      <c r="S8">
        <v>48.66</v>
      </c>
      <c r="T8">
        <v>48.66</v>
      </c>
      <c r="U8">
        <v>48.66</v>
      </c>
      <c r="V8">
        <v>48.66</v>
      </c>
      <c r="W8">
        <v>48.66</v>
      </c>
      <c r="X8">
        <v>48.66</v>
      </c>
      <c r="Y8">
        <v>48.66</v>
      </c>
      <c r="Z8">
        <v>48.66</v>
      </c>
      <c r="AA8">
        <v>48.66</v>
      </c>
      <c r="AB8">
        <v>48.66</v>
      </c>
      <c r="AC8">
        <v>48.66</v>
      </c>
      <c r="AD8">
        <v>48.66</v>
      </c>
      <c r="AE8">
        <v>48.66</v>
      </c>
      <c r="AF8">
        <v>48.66</v>
      </c>
    </row>
    <row r="9" spans="1:32">
      <c r="A9" t="s">
        <v>830</v>
      </c>
      <c r="B9">
        <v>3512</v>
      </c>
      <c r="C9">
        <v>3512</v>
      </c>
      <c r="D9">
        <v>3512</v>
      </c>
      <c r="E9">
        <v>3512</v>
      </c>
      <c r="F9">
        <v>3512</v>
      </c>
      <c r="G9">
        <v>3512</v>
      </c>
      <c r="H9">
        <v>3512</v>
      </c>
      <c r="I9">
        <v>3512</v>
      </c>
      <c r="J9">
        <v>3512</v>
      </c>
      <c r="K9">
        <v>3512</v>
      </c>
      <c r="L9">
        <v>3512</v>
      </c>
      <c r="M9">
        <v>3512</v>
      </c>
      <c r="N9">
        <v>3512</v>
      </c>
      <c r="O9">
        <v>3512</v>
      </c>
      <c r="P9">
        <v>3512</v>
      </c>
      <c r="Q9">
        <v>3512</v>
      </c>
      <c r="R9">
        <v>3512</v>
      </c>
      <c r="S9">
        <v>3512</v>
      </c>
      <c r="T9">
        <v>3512</v>
      </c>
      <c r="U9">
        <v>3512</v>
      </c>
      <c r="V9">
        <v>3512</v>
      </c>
      <c r="W9">
        <v>3512</v>
      </c>
      <c r="X9">
        <v>3512</v>
      </c>
      <c r="Y9">
        <v>3512</v>
      </c>
      <c r="Z9">
        <v>3512</v>
      </c>
      <c r="AA9">
        <v>3512</v>
      </c>
      <c r="AB9">
        <v>3512</v>
      </c>
      <c r="AC9">
        <v>3512</v>
      </c>
      <c r="AD9">
        <v>3512</v>
      </c>
      <c r="AE9">
        <v>3512</v>
      </c>
      <c r="AF9">
        <v>3512</v>
      </c>
    </row>
    <row r="10" spans="1:32">
      <c r="A10" t="s">
        <v>831</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row>
    <row r="11" spans="1:32">
      <c r="A11" t="s">
        <v>832</v>
      </c>
      <c r="B11">
        <v>1974</v>
      </c>
      <c r="C11">
        <v>1974</v>
      </c>
      <c r="D11">
        <v>1974</v>
      </c>
      <c r="E11">
        <v>1974</v>
      </c>
      <c r="F11">
        <v>1974</v>
      </c>
      <c r="G11">
        <v>1974</v>
      </c>
      <c r="H11">
        <v>1974</v>
      </c>
      <c r="I11">
        <v>1974</v>
      </c>
      <c r="J11">
        <v>1974</v>
      </c>
      <c r="K11">
        <v>1974</v>
      </c>
      <c r="L11">
        <v>1974</v>
      </c>
      <c r="M11">
        <v>1974</v>
      </c>
      <c r="N11">
        <v>1974</v>
      </c>
      <c r="O11">
        <v>1974</v>
      </c>
      <c r="P11">
        <v>1974</v>
      </c>
      <c r="Q11">
        <v>1974</v>
      </c>
      <c r="R11">
        <v>1974</v>
      </c>
      <c r="S11">
        <v>1974</v>
      </c>
      <c r="T11">
        <v>1974</v>
      </c>
      <c r="U11">
        <v>1974</v>
      </c>
      <c r="V11">
        <v>1974</v>
      </c>
      <c r="W11">
        <v>1974</v>
      </c>
      <c r="X11">
        <v>1974</v>
      </c>
      <c r="Y11">
        <v>1974</v>
      </c>
      <c r="Z11">
        <v>1974</v>
      </c>
      <c r="AA11">
        <v>1974</v>
      </c>
      <c r="AB11">
        <v>1974</v>
      </c>
      <c r="AC11">
        <v>1974</v>
      </c>
      <c r="AD11">
        <v>1974</v>
      </c>
      <c r="AE11">
        <v>1974</v>
      </c>
      <c r="AF11">
        <v>1974</v>
      </c>
    </row>
    <row r="12" spans="1:32">
      <c r="A12" t="s">
        <v>833</v>
      </c>
      <c r="B12">
        <v>1.27</v>
      </c>
      <c r="C12">
        <v>1.27</v>
      </c>
      <c r="D12">
        <v>1.27</v>
      </c>
      <c r="E12">
        <v>1.27</v>
      </c>
      <c r="F12">
        <v>1.27</v>
      </c>
      <c r="G12">
        <v>1.27</v>
      </c>
      <c r="H12">
        <v>1.27</v>
      </c>
      <c r="I12">
        <v>1.27</v>
      </c>
      <c r="J12">
        <v>1.27</v>
      </c>
      <c r="K12">
        <v>1.27</v>
      </c>
      <c r="L12">
        <v>1.27</v>
      </c>
      <c r="M12">
        <v>1.27</v>
      </c>
      <c r="N12">
        <v>1.27</v>
      </c>
      <c r="O12">
        <v>1.27</v>
      </c>
      <c r="P12">
        <v>1.27</v>
      </c>
      <c r="Q12">
        <v>1.27</v>
      </c>
      <c r="R12">
        <v>1.27</v>
      </c>
      <c r="S12">
        <v>1.27</v>
      </c>
      <c r="T12">
        <v>1.27</v>
      </c>
      <c r="U12">
        <v>1.27</v>
      </c>
      <c r="V12">
        <v>1.27</v>
      </c>
      <c r="W12">
        <v>1.27</v>
      </c>
      <c r="X12">
        <v>1.27</v>
      </c>
      <c r="Y12">
        <v>1.27</v>
      </c>
      <c r="Z12">
        <v>1.27</v>
      </c>
      <c r="AA12">
        <v>1.27</v>
      </c>
      <c r="AB12">
        <v>1.27</v>
      </c>
      <c r="AC12">
        <v>1.27</v>
      </c>
      <c r="AD12">
        <v>1.27</v>
      </c>
      <c r="AE12">
        <v>1.27</v>
      </c>
      <c r="AF12">
        <v>1.27</v>
      </c>
    </row>
    <row r="13" spans="1:32">
      <c r="A13" t="s">
        <v>834</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16563-9BE3-4A44-92F0-12108036B52D}">
  <dimension ref="A1:AK96"/>
  <sheetViews>
    <sheetView topLeftCell="P1" workbookViewId="0">
      <selection activeCell="A27" sqref="A27"/>
    </sheetView>
  </sheetViews>
  <sheetFormatPr defaultColWidth="9.28515625" defaultRowHeight="12.75"/>
  <cols>
    <col min="1" max="1" width="51.85546875" style="113" customWidth="1"/>
    <col min="2" max="19" width="11.7109375" style="113" customWidth="1"/>
    <col min="20" max="20" width="11.7109375" style="174" customWidth="1"/>
    <col min="21" max="37" width="11.7109375" style="113" customWidth="1"/>
    <col min="38" max="16384" width="9.28515625" style="113"/>
  </cols>
  <sheetData>
    <row r="1" spans="1:37" ht="16.5" customHeight="1" thickBot="1">
      <c r="A1" s="233" t="s">
        <v>934</v>
      </c>
      <c r="B1" s="233"/>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row>
    <row r="2" spans="1:37" s="118" customFormat="1" ht="16.5" customHeight="1">
      <c r="A2" s="114"/>
      <c r="B2" s="115">
        <v>1960</v>
      </c>
      <c r="C2" s="115">
        <v>1965</v>
      </c>
      <c r="D2" s="115">
        <v>1970</v>
      </c>
      <c r="E2" s="115">
        <v>1975</v>
      </c>
      <c r="F2" s="115">
        <v>1980</v>
      </c>
      <c r="G2" s="115">
        <v>1985</v>
      </c>
      <c r="H2" s="115">
        <v>1990</v>
      </c>
      <c r="I2" s="115">
        <v>1991</v>
      </c>
      <c r="J2" s="115">
        <v>1992</v>
      </c>
      <c r="K2" s="115">
        <v>1993</v>
      </c>
      <c r="L2" s="115">
        <v>1994</v>
      </c>
      <c r="M2" s="115">
        <v>1995</v>
      </c>
      <c r="N2" s="115">
        <v>1996</v>
      </c>
      <c r="O2" s="115">
        <v>1997</v>
      </c>
      <c r="P2" s="115">
        <v>1998</v>
      </c>
      <c r="Q2" s="115">
        <v>1999</v>
      </c>
      <c r="R2" s="115">
        <v>2000</v>
      </c>
      <c r="S2" s="115">
        <v>2001</v>
      </c>
      <c r="T2" s="116">
        <v>2002</v>
      </c>
      <c r="U2" s="116">
        <v>2003</v>
      </c>
      <c r="V2" s="116">
        <v>2004</v>
      </c>
      <c r="W2" s="116">
        <v>2005</v>
      </c>
      <c r="X2" s="116">
        <v>2006</v>
      </c>
      <c r="Y2" s="116">
        <v>2007</v>
      </c>
      <c r="Z2" s="116">
        <v>2008</v>
      </c>
      <c r="AA2" s="116">
        <v>2009</v>
      </c>
      <c r="AB2" s="116">
        <v>2010</v>
      </c>
      <c r="AC2" s="116">
        <v>2011</v>
      </c>
      <c r="AD2" s="116">
        <v>2012</v>
      </c>
      <c r="AE2" s="116">
        <v>2013</v>
      </c>
      <c r="AF2" s="117">
        <v>2014</v>
      </c>
      <c r="AG2" s="117">
        <v>2015</v>
      </c>
      <c r="AH2" s="117">
        <v>2016</v>
      </c>
      <c r="AI2" s="117">
        <v>2017</v>
      </c>
      <c r="AJ2" s="117">
        <v>2018</v>
      </c>
      <c r="AK2" s="117">
        <v>2019</v>
      </c>
    </row>
    <row r="3" spans="1:37" s="123" customFormat="1" ht="16.5" customHeight="1">
      <c r="A3" s="119" t="s">
        <v>935</v>
      </c>
      <c r="B3" s="120"/>
      <c r="C3" s="120"/>
      <c r="D3" s="120"/>
      <c r="E3" s="120"/>
      <c r="F3" s="120"/>
      <c r="G3" s="120"/>
      <c r="H3" s="120"/>
      <c r="I3" s="120"/>
      <c r="J3" s="120"/>
      <c r="K3" s="120"/>
      <c r="L3" s="120"/>
      <c r="M3" s="120"/>
      <c r="N3" s="120"/>
      <c r="O3" s="120"/>
      <c r="P3" s="120"/>
      <c r="Q3" s="120"/>
      <c r="R3" s="120"/>
      <c r="S3" s="120"/>
      <c r="T3" s="120"/>
      <c r="U3" s="120"/>
      <c r="V3" s="120"/>
      <c r="W3" s="120"/>
      <c r="X3" s="120"/>
      <c r="Y3" s="120"/>
      <c r="Z3" s="120"/>
      <c r="AA3" s="121"/>
      <c r="AB3" s="121"/>
      <c r="AC3" s="121"/>
      <c r="AD3" s="121"/>
      <c r="AE3" s="122"/>
      <c r="AI3" s="124"/>
      <c r="AJ3" s="124"/>
      <c r="AK3" s="124"/>
    </row>
    <row r="4" spans="1:37" s="127" customFormat="1" ht="16.5" customHeight="1">
      <c r="A4" s="125" t="s">
        <v>936</v>
      </c>
      <c r="B4" s="120">
        <v>2135</v>
      </c>
      <c r="C4" s="120">
        <v>2125</v>
      </c>
      <c r="D4" s="120">
        <v>2679</v>
      </c>
      <c r="E4" s="120">
        <v>2495</v>
      </c>
      <c r="F4" s="120">
        <v>3808</v>
      </c>
      <c r="G4" s="120">
        <v>4678</v>
      </c>
      <c r="H4" s="120">
        <v>6083</v>
      </c>
      <c r="I4" s="120">
        <v>6054</v>
      </c>
      <c r="J4" s="120">
        <v>7320</v>
      </c>
      <c r="K4" s="120">
        <v>7297</v>
      </c>
      <c r="L4" s="120">
        <v>7370</v>
      </c>
      <c r="M4" s="120">
        <v>6865</v>
      </c>
      <c r="N4" s="120">
        <v>7077</v>
      </c>
      <c r="O4" s="120">
        <v>7043</v>
      </c>
      <c r="P4" s="120">
        <v>7451</v>
      </c>
      <c r="Q4" s="120">
        <v>7859</v>
      </c>
      <c r="R4" s="120">
        <v>7826</v>
      </c>
      <c r="S4" s="120">
        <v>7746</v>
      </c>
      <c r="T4" s="120">
        <v>7673</v>
      </c>
      <c r="U4" s="120">
        <v>7564</v>
      </c>
      <c r="V4" s="120">
        <v>7764</v>
      </c>
      <c r="W4" s="120">
        <v>7686</v>
      </c>
      <c r="X4" s="120">
        <v>7637</v>
      </c>
      <c r="Y4" s="120">
        <v>7732</v>
      </c>
      <c r="Z4" s="120">
        <v>7337</v>
      </c>
      <c r="AA4" s="120">
        <v>7169</v>
      </c>
      <c r="AB4" s="126">
        <v>7185</v>
      </c>
      <c r="AC4" s="126">
        <v>7168</v>
      </c>
      <c r="AD4" s="126">
        <v>6914</v>
      </c>
      <c r="AE4" s="121">
        <v>6740</v>
      </c>
      <c r="AF4" s="121">
        <v>6761</v>
      </c>
      <c r="AG4" s="121">
        <v>6876</v>
      </c>
      <c r="AH4" s="121">
        <v>7077</v>
      </c>
      <c r="AI4" s="121">
        <v>7196</v>
      </c>
      <c r="AJ4" s="121">
        <v>7475</v>
      </c>
      <c r="AK4" s="121">
        <v>7628</v>
      </c>
    </row>
    <row r="5" spans="1:37" s="127" customFormat="1" ht="16.5" customHeight="1">
      <c r="A5" s="125" t="s">
        <v>937</v>
      </c>
      <c r="B5" s="120">
        <v>76549</v>
      </c>
      <c r="C5" s="120">
        <v>95442</v>
      </c>
      <c r="D5" s="120">
        <v>131743</v>
      </c>
      <c r="E5" s="120">
        <v>168475</v>
      </c>
      <c r="F5" s="120">
        <v>211045</v>
      </c>
      <c r="G5" s="120">
        <v>210654</v>
      </c>
      <c r="H5" s="120">
        <v>198000</v>
      </c>
      <c r="I5" s="120">
        <v>196874</v>
      </c>
      <c r="J5" s="120">
        <v>185650</v>
      </c>
      <c r="K5" s="120">
        <v>177120</v>
      </c>
      <c r="L5" s="120">
        <v>172935</v>
      </c>
      <c r="M5" s="120">
        <v>188089</v>
      </c>
      <c r="N5" s="120">
        <v>191129</v>
      </c>
      <c r="O5" s="120">
        <v>192414</v>
      </c>
      <c r="P5" s="120">
        <v>204710</v>
      </c>
      <c r="Q5" s="120">
        <v>219464</v>
      </c>
      <c r="R5" s="120">
        <v>217533</v>
      </c>
      <c r="S5" s="120">
        <v>211446</v>
      </c>
      <c r="T5" s="120">
        <v>211244</v>
      </c>
      <c r="U5" s="120">
        <v>209708</v>
      </c>
      <c r="V5" s="120">
        <v>219426</v>
      </c>
      <c r="W5" s="120">
        <v>224352</v>
      </c>
      <c r="X5" s="120">
        <v>221943</v>
      </c>
      <c r="Y5" s="120">
        <v>231607</v>
      </c>
      <c r="Z5" s="120">
        <v>228663</v>
      </c>
      <c r="AA5" s="120">
        <v>223877</v>
      </c>
      <c r="AB5" s="120">
        <v>223370</v>
      </c>
      <c r="AC5" s="120">
        <v>220453</v>
      </c>
      <c r="AD5" s="120">
        <v>209034</v>
      </c>
      <c r="AE5" s="120">
        <v>199927</v>
      </c>
      <c r="AF5" s="120">
        <v>204408</v>
      </c>
      <c r="AG5" s="120">
        <v>210030</v>
      </c>
      <c r="AH5" s="120">
        <v>211793</v>
      </c>
      <c r="AI5" s="120">
        <v>211757</v>
      </c>
      <c r="AJ5" s="120">
        <v>211749</v>
      </c>
      <c r="AK5" s="120">
        <v>210981</v>
      </c>
    </row>
    <row r="6" spans="1:37" s="123" customFormat="1" ht="16.5" customHeight="1">
      <c r="A6" s="119" t="s">
        <v>938</v>
      </c>
      <c r="B6" s="128">
        <v>73857768</v>
      </c>
      <c r="C6" s="128">
        <v>90357667</v>
      </c>
      <c r="D6" s="128">
        <v>111242295</v>
      </c>
      <c r="E6" s="128">
        <v>137912779</v>
      </c>
      <c r="F6" s="128">
        <v>161490159</v>
      </c>
      <c r="G6" s="128">
        <v>177133282</v>
      </c>
      <c r="H6" s="128">
        <v>193057376</v>
      </c>
      <c r="I6" s="128">
        <v>192313834</v>
      </c>
      <c r="J6" s="128">
        <v>194427346</v>
      </c>
      <c r="K6" s="128">
        <v>198041338</v>
      </c>
      <c r="L6" s="128">
        <v>201801918</v>
      </c>
      <c r="M6" s="128">
        <v>205427212</v>
      </c>
      <c r="N6" s="128">
        <v>210441248.708</v>
      </c>
      <c r="O6" s="128">
        <v>211580033</v>
      </c>
      <c r="P6" s="128">
        <v>215496003</v>
      </c>
      <c r="Q6" s="128">
        <v>220461056</v>
      </c>
      <c r="R6" s="128">
        <v>225821241</v>
      </c>
      <c r="S6" s="128">
        <v>235331382</v>
      </c>
      <c r="T6" s="128">
        <v>234624135</v>
      </c>
      <c r="U6" s="128">
        <v>236760033</v>
      </c>
      <c r="V6" s="128">
        <v>243010549</v>
      </c>
      <c r="W6" s="128">
        <v>247421120</v>
      </c>
      <c r="X6" s="128">
        <v>250844644</v>
      </c>
      <c r="Y6" s="128">
        <v>254403081</v>
      </c>
      <c r="Z6" s="128">
        <v>255917664</v>
      </c>
      <c r="AA6" s="128">
        <v>254212611</v>
      </c>
      <c r="AB6" s="128">
        <v>250070048</v>
      </c>
      <c r="AC6" s="128">
        <v>253215681</v>
      </c>
      <c r="AD6" s="128">
        <v>253639386</v>
      </c>
      <c r="AE6" s="128">
        <v>255876822</v>
      </c>
      <c r="AF6" s="128">
        <v>260350938</v>
      </c>
      <c r="AG6" s="128">
        <v>263610219</v>
      </c>
      <c r="AH6" s="128">
        <v>268799083</v>
      </c>
      <c r="AI6" s="128">
        <v>272480899</v>
      </c>
      <c r="AJ6" s="128">
        <v>273602100</v>
      </c>
      <c r="AK6" s="128">
        <v>276491174</v>
      </c>
    </row>
    <row r="7" spans="1:37" s="127" customFormat="1" ht="16.5" customHeight="1">
      <c r="A7" s="125" t="s">
        <v>939</v>
      </c>
      <c r="B7" s="120">
        <v>61671390</v>
      </c>
      <c r="C7" s="120">
        <v>75257588</v>
      </c>
      <c r="D7" s="120">
        <v>92067655</v>
      </c>
      <c r="E7" s="120">
        <v>111670004</v>
      </c>
      <c r="F7" s="120">
        <v>127294783</v>
      </c>
      <c r="G7" s="120">
        <v>133329597</v>
      </c>
      <c r="H7" s="120">
        <v>137959958</v>
      </c>
      <c r="I7" s="120">
        <v>132476966</v>
      </c>
      <c r="J7" s="120">
        <v>130646266</v>
      </c>
      <c r="K7" s="120">
        <v>131305045</v>
      </c>
      <c r="L7" s="120">
        <v>133929661</v>
      </c>
      <c r="M7" s="120">
        <v>128386775</v>
      </c>
      <c r="N7" s="120">
        <v>129728341</v>
      </c>
      <c r="O7" s="120">
        <v>129748704</v>
      </c>
      <c r="P7" s="120">
        <v>131838538</v>
      </c>
      <c r="Q7" s="120">
        <v>132432044</v>
      </c>
      <c r="R7" s="120">
        <v>133621420</v>
      </c>
      <c r="S7" s="120">
        <v>137633467</v>
      </c>
      <c r="T7" s="120">
        <v>135920677</v>
      </c>
      <c r="U7" s="120">
        <v>135669897</v>
      </c>
      <c r="V7" s="120">
        <v>136430651</v>
      </c>
      <c r="W7" s="120">
        <v>136568083</v>
      </c>
      <c r="X7" s="120">
        <v>135399945</v>
      </c>
      <c r="Y7" s="120">
        <v>196491176</v>
      </c>
      <c r="Z7" s="120">
        <v>196762927</v>
      </c>
      <c r="AA7" s="120">
        <v>193979654</v>
      </c>
      <c r="AB7" s="120">
        <v>190202782</v>
      </c>
      <c r="AC7" s="120">
        <v>183522635</v>
      </c>
      <c r="AD7" s="120">
        <v>183171882</v>
      </c>
      <c r="AE7" s="120">
        <v>184497490</v>
      </c>
      <c r="AF7" s="120">
        <v>187554928</v>
      </c>
      <c r="AG7" s="120">
        <v>189618308</v>
      </c>
      <c r="AH7" s="120">
        <v>192774508</v>
      </c>
      <c r="AI7" s="120">
        <v>193672370</v>
      </c>
      <c r="AJ7" s="120">
        <v>192856211</v>
      </c>
      <c r="AK7" s="120">
        <v>194348815</v>
      </c>
    </row>
    <row r="8" spans="1:37" s="127" customFormat="1" ht="16.5" customHeight="1">
      <c r="A8" s="125" t="s">
        <v>940</v>
      </c>
      <c r="B8" s="120" t="s">
        <v>941</v>
      </c>
      <c r="C8" s="120" t="s">
        <v>941</v>
      </c>
      <c r="D8" s="120" t="s">
        <v>941</v>
      </c>
      <c r="E8" s="120" t="s">
        <v>941</v>
      </c>
      <c r="F8" s="120" t="s">
        <v>941</v>
      </c>
      <c r="G8" s="120" t="s">
        <v>941</v>
      </c>
      <c r="H8" s="120" t="s">
        <v>941</v>
      </c>
      <c r="I8" s="120" t="s">
        <v>941</v>
      </c>
      <c r="J8" s="120" t="s">
        <v>941</v>
      </c>
      <c r="K8" s="120" t="s">
        <v>941</v>
      </c>
      <c r="L8" s="120">
        <v>3756553</v>
      </c>
      <c r="M8" s="120">
        <v>3897191</v>
      </c>
      <c r="N8" s="120">
        <v>3871599</v>
      </c>
      <c r="O8" s="120">
        <v>3826373</v>
      </c>
      <c r="P8" s="120">
        <v>3879450</v>
      </c>
      <c r="Q8" s="120">
        <v>4152433</v>
      </c>
      <c r="R8" s="120">
        <v>4346068</v>
      </c>
      <c r="S8" s="120">
        <v>4903056</v>
      </c>
      <c r="T8" s="120">
        <v>5004156</v>
      </c>
      <c r="U8" s="120">
        <v>5370035</v>
      </c>
      <c r="V8" s="120">
        <v>5767934</v>
      </c>
      <c r="W8" s="120">
        <v>6227146</v>
      </c>
      <c r="X8" s="120">
        <v>6678958</v>
      </c>
      <c r="Y8" s="120">
        <v>7138476</v>
      </c>
      <c r="Z8" s="120">
        <v>7752926</v>
      </c>
      <c r="AA8" s="120">
        <v>7929724</v>
      </c>
      <c r="AB8" s="120">
        <v>8009503</v>
      </c>
      <c r="AC8" s="120">
        <v>8437502</v>
      </c>
      <c r="AD8" s="120">
        <v>8454939</v>
      </c>
      <c r="AE8" s="120">
        <v>8404687</v>
      </c>
      <c r="AF8" s="120">
        <v>8417718</v>
      </c>
      <c r="AG8" s="120">
        <v>8600936</v>
      </c>
      <c r="AH8" s="120">
        <v>8679380</v>
      </c>
      <c r="AI8" s="120">
        <v>8715204</v>
      </c>
      <c r="AJ8" s="120">
        <v>8666185</v>
      </c>
      <c r="AK8" s="120">
        <v>8596314</v>
      </c>
    </row>
    <row r="9" spans="1:37" s="127" customFormat="1" ht="16.5" customHeight="1">
      <c r="A9" s="125" t="s">
        <v>942</v>
      </c>
      <c r="B9" s="120" t="s">
        <v>941</v>
      </c>
      <c r="C9" s="120" t="s">
        <v>941</v>
      </c>
      <c r="D9" s="120">
        <v>14210591</v>
      </c>
      <c r="E9" s="120">
        <v>20418250</v>
      </c>
      <c r="F9" s="120">
        <v>27875934</v>
      </c>
      <c r="G9" s="120">
        <v>37213863</v>
      </c>
      <c r="H9" s="120">
        <v>48274555</v>
      </c>
      <c r="I9" s="120">
        <v>53033443</v>
      </c>
      <c r="J9" s="120">
        <v>57091143</v>
      </c>
      <c r="K9" s="120">
        <v>59993706</v>
      </c>
      <c r="L9" s="120">
        <v>57141967</v>
      </c>
      <c r="M9" s="120">
        <v>65738322</v>
      </c>
      <c r="N9" s="120">
        <v>69133912.708000004</v>
      </c>
      <c r="O9" s="120">
        <v>70224082</v>
      </c>
      <c r="P9" s="120">
        <v>71330205</v>
      </c>
      <c r="Q9" s="120">
        <v>75356376</v>
      </c>
      <c r="R9" s="120">
        <v>79084979</v>
      </c>
      <c r="S9" s="120">
        <v>84187636</v>
      </c>
      <c r="T9" s="120">
        <v>85011305</v>
      </c>
      <c r="U9" s="120">
        <v>87186663</v>
      </c>
      <c r="V9" s="120">
        <v>91845327</v>
      </c>
      <c r="W9" s="120">
        <v>95336839</v>
      </c>
      <c r="X9" s="120">
        <v>99124775</v>
      </c>
      <c r="Y9" s="120">
        <v>39186974</v>
      </c>
      <c r="Z9" s="120">
        <v>39685228</v>
      </c>
      <c r="AA9" s="120">
        <v>40488025</v>
      </c>
      <c r="AB9" s="120">
        <v>40241658</v>
      </c>
      <c r="AC9" s="120">
        <v>50318787</v>
      </c>
      <c r="AD9" s="120">
        <v>50588676</v>
      </c>
      <c r="AE9" s="120">
        <v>51512740</v>
      </c>
      <c r="AF9" s="120">
        <v>52600309</v>
      </c>
      <c r="AG9" s="120">
        <v>53298884</v>
      </c>
      <c r="AH9" s="120">
        <v>54870473</v>
      </c>
      <c r="AI9" s="120">
        <v>56880878</v>
      </c>
      <c r="AJ9" s="120">
        <v>57853642</v>
      </c>
      <c r="AK9" s="120">
        <v>59465369</v>
      </c>
    </row>
    <row r="10" spans="1:37" s="127" customFormat="1" ht="16.5" customHeight="1">
      <c r="A10" s="129" t="s">
        <v>943</v>
      </c>
      <c r="B10" s="120" t="s">
        <v>941</v>
      </c>
      <c r="C10" s="120">
        <v>13999285</v>
      </c>
      <c r="D10" s="120">
        <v>3681405</v>
      </c>
      <c r="E10" s="120">
        <v>4231622</v>
      </c>
      <c r="F10" s="120">
        <v>4373784</v>
      </c>
      <c r="G10" s="120">
        <v>4593071</v>
      </c>
      <c r="H10" s="120">
        <v>4486981</v>
      </c>
      <c r="I10" s="120">
        <v>4480815</v>
      </c>
      <c r="J10" s="120">
        <v>4369842</v>
      </c>
      <c r="K10" s="120">
        <v>4407850</v>
      </c>
      <c r="L10" s="120">
        <v>4724608</v>
      </c>
      <c r="M10" s="120">
        <v>5023670</v>
      </c>
      <c r="N10" s="120">
        <v>5266029</v>
      </c>
      <c r="O10" s="120">
        <v>5293358</v>
      </c>
      <c r="P10" s="120">
        <v>5734925</v>
      </c>
      <c r="Q10" s="120">
        <v>5762864</v>
      </c>
      <c r="R10" s="120">
        <v>5926030</v>
      </c>
      <c r="S10" s="120">
        <v>5703501</v>
      </c>
      <c r="T10" s="120">
        <v>5650619</v>
      </c>
      <c r="U10" s="120">
        <v>5848523</v>
      </c>
      <c r="V10" s="120">
        <v>6161028</v>
      </c>
      <c r="W10" s="120">
        <v>6395240</v>
      </c>
      <c r="X10" s="120">
        <v>6649337</v>
      </c>
      <c r="Y10" s="120">
        <v>8116672</v>
      </c>
      <c r="Z10" s="120">
        <v>8288046</v>
      </c>
      <c r="AA10" s="120">
        <v>8356097</v>
      </c>
      <c r="AB10" s="120">
        <v>8217189</v>
      </c>
      <c r="AC10" s="120">
        <v>7819055</v>
      </c>
      <c r="AD10" s="120">
        <v>8190286</v>
      </c>
      <c r="AE10" s="120">
        <v>8126007</v>
      </c>
      <c r="AF10" s="120">
        <v>8328759</v>
      </c>
      <c r="AG10" s="120">
        <v>8456302</v>
      </c>
      <c r="AH10" s="120">
        <v>8746518</v>
      </c>
      <c r="AI10" s="120">
        <v>9336998</v>
      </c>
      <c r="AJ10" s="120">
        <v>10327899</v>
      </c>
      <c r="AK10" s="120">
        <v>10160433</v>
      </c>
    </row>
    <row r="11" spans="1:37" s="127" customFormat="1" ht="16.5" customHeight="1">
      <c r="A11" s="125" t="s">
        <v>944</v>
      </c>
      <c r="B11" s="120">
        <v>11914249</v>
      </c>
      <c r="C11" s="120">
        <v>786510</v>
      </c>
      <c r="D11" s="120">
        <v>905082</v>
      </c>
      <c r="E11" s="120">
        <v>1130747</v>
      </c>
      <c r="F11" s="120">
        <v>1416869</v>
      </c>
      <c r="G11" s="120">
        <v>1403266</v>
      </c>
      <c r="H11" s="120">
        <v>1708895</v>
      </c>
      <c r="I11" s="120">
        <v>1691331</v>
      </c>
      <c r="J11" s="120">
        <v>1675363</v>
      </c>
      <c r="K11" s="120">
        <v>1680305</v>
      </c>
      <c r="L11" s="120">
        <v>1578706</v>
      </c>
      <c r="M11" s="120">
        <v>1695751</v>
      </c>
      <c r="N11" s="120">
        <v>1746586</v>
      </c>
      <c r="O11" s="120">
        <v>1789968</v>
      </c>
      <c r="P11" s="120">
        <v>1997345</v>
      </c>
      <c r="Q11" s="120">
        <v>2028562</v>
      </c>
      <c r="R11" s="120">
        <v>2096619</v>
      </c>
      <c r="S11" s="120">
        <v>2154174</v>
      </c>
      <c r="T11" s="120">
        <v>2276661</v>
      </c>
      <c r="U11" s="120">
        <v>1908365</v>
      </c>
      <c r="V11" s="120">
        <v>2010335</v>
      </c>
      <c r="W11" s="120">
        <v>2086759</v>
      </c>
      <c r="X11" s="120">
        <v>2169670</v>
      </c>
      <c r="Y11" s="120">
        <v>2635347</v>
      </c>
      <c r="Z11" s="120">
        <v>2585229</v>
      </c>
      <c r="AA11" s="120">
        <v>2617118</v>
      </c>
      <c r="AB11" s="120">
        <v>2552865</v>
      </c>
      <c r="AC11" s="120">
        <v>2451638</v>
      </c>
      <c r="AD11" s="120">
        <v>2469094</v>
      </c>
      <c r="AE11" s="120">
        <v>2471349</v>
      </c>
      <c r="AF11" s="120">
        <v>2577197</v>
      </c>
      <c r="AG11" s="120">
        <v>2746882</v>
      </c>
      <c r="AH11" s="120">
        <v>2752043</v>
      </c>
      <c r="AI11" s="120">
        <v>2892218</v>
      </c>
      <c r="AJ11" s="120">
        <v>2906011</v>
      </c>
      <c r="AK11" s="120">
        <v>2925210</v>
      </c>
    </row>
    <row r="12" spans="1:37" s="127" customFormat="1" ht="16.5" customHeight="1">
      <c r="A12" s="125" t="s">
        <v>945</v>
      </c>
      <c r="B12" s="120">
        <v>272129</v>
      </c>
      <c r="C12" s="120">
        <v>314284</v>
      </c>
      <c r="D12" s="120">
        <v>377562</v>
      </c>
      <c r="E12" s="120">
        <v>462156</v>
      </c>
      <c r="F12" s="120">
        <v>528789</v>
      </c>
      <c r="G12" s="120">
        <v>593485</v>
      </c>
      <c r="H12" s="120">
        <v>626987</v>
      </c>
      <c r="I12" s="120">
        <v>631279</v>
      </c>
      <c r="J12" s="120">
        <v>644732</v>
      </c>
      <c r="K12" s="120">
        <v>654432</v>
      </c>
      <c r="L12" s="120">
        <v>670423</v>
      </c>
      <c r="M12" s="120">
        <v>685503</v>
      </c>
      <c r="N12" s="120">
        <v>694781</v>
      </c>
      <c r="O12" s="120">
        <v>697548</v>
      </c>
      <c r="P12" s="120">
        <v>715540</v>
      </c>
      <c r="Q12" s="120">
        <v>728777</v>
      </c>
      <c r="R12" s="120">
        <v>746125</v>
      </c>
      <c r="S12" s="120">
        <v>749548</v>
      </c>
      <c r="T12" s="120">
        <v>760717</v>
      </c>
      <c r="U12" s="120">
        <v>776550</v>
      </c>
      <c r="V12" s="120">
        <v>795274</v>
      </c>
      <c r="W12" s="120">
        <v>807053</v>
      </c>
      <c r="X12" s="120">
        <v>821959</v>
      </c>
      <c r="Y12" s="120">
        <v>834436</v>
      </c>
      <c r="Z12" s="120">
        <v>843308</v>
      </c>
      <c r="AA12" s="120">
        <v>841993</v>
      </c>
      <c r="AB12" s="120">
        <v>846051</v>
      </c>
      <c r="AC12" s="120">
        <v>666064</v>
      </c>
      <c r="AD12" s="120">
        <v>764509</v>
      </c>
      <c r="AE12" s="120">
        <v>864549</v>
      </c>
      <c r="AF12" s="120">
        <v>872027</v>
      </c>
      <c r="AG12" s="120">
        <v>888907</v>
      </c>
      <c r="AH12" s="120">
        <v>976161</v>
      </c>
      <c r="AI12" s="120">
        <v>983231</v>
      </c>
      <c r="AJ12" s="120">
        <v>992152</v>
      </c>
      <c r="AK12" s="120">
        <v>995033</v>
      </c>
    </row>
    <row r="13" spans="1:37" s="123" customFormat="1" ht="16.5" customHeight="1">
      <c r="A13" s="130" t="s">
        <v>946</v>
      </c>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c r="AA13" s="120"/>
      <c r="AB13" s="121"/>
      <c r="AC13" s="121"/>
      <c r="AD13" s="121"/>
      <c r="AE13" s="122"/>
      <c r="AF13" s="122"/>
      <c r="AG13" s="122"/>
      <c r="AH13" s="122"/>
      <c r="AI13" s="121"/>
      <c r="AJ13" s="121"/>
      <c r="AK13" s="131"/>
    </row>
    <row r="14" spans="1:37" s="127" customFormat="1" ht="16.5" customHeight="1">
      <c r="A14" s="125" t="s">
        <v>947</v>
      </c>
      <c r="B14" s="120">
        <v>49600</v>
      </c>
      <c r="C14" s="120">
        <v>49600</v>
      </c>
      <c r="D14" s="120">
        <v>49700</v>
      </c>
      <c r="E14" s="120">
        <v>50822</v>
      </c>
      <c r="F14" s="120">
        <v>59411</v>
      </c>
      <c r="G14" s="120">
        <v>64258</v>
      </c>
      <c r="H14" s="120">
        <v>58714</v>
      </c>
      <c r="I14" s="120">
        <v>60377</v>
      </c>
      <c r="J14" s="120">
        <v>63080</v>
      </c>
      <c r="K14" s="120">
        <v>64850</v>
      </c>
      <c r="L14" s="120">
        <v>68123</v>
      </c>
      <c r="M14" s="120">
        <v>67107</v>
      </c>
      <c r="N14" s="120">
        <v>53339</v>
      </c>
      <c r="O14" s="120">
        <v>54946</v>
      </c>
      <c r="P14" s="120">
        <v>55661</v>
      </c>
      <c r="Q14" s="120">
        <v>57352</v>
      </c>
      <c r="R14" s="120">
        <v>58578</v>
      </c>
      <c r="S14" s="120">
        <v>60256</v>
      </c>
      <c r="T14" s="120">
        <v>60719</v>
      </c>
      <c r="U14" s="120">
        <v>61659</v>
      </c>
      <c r="V14" s="120">
        <v>61318</v>
      </c>
      <c r="W14" s="120">
        <v>62284</v>
      </c>
      <c r="X14" s="120">
        <v>64025</v>
      </c>
      <c r="Y14" s="120">
        <v>63359</v>
      </c>
      <c r="Z14" s="120">
        <v>63151</v>
      </c>
      <c r="AA14" s="120">
        <v>63343</v>
      </c>
      <c r="AB14" s="120">
        <v>63108</v>
      </c>
      <c r="AC14" s="120">
        <v>61127</v>
      </c>
      <c r="AD14" s="120">
        <v>61245</v>
      </c>
      <c r="AE14" s="120">
        <v>66823</v>
      </c>
      <c r="AF14" s="120">
        <v>62449</v>
      </c>
      <c r="AG14" s="120">
        <v>63573</v>
      </c>
      <c r="AH14" s="120">
        <v>63270</v>
      </c>
      <c r="AI14" s="120">
        <v>63759</v>
      </c>
      <c r="AJ14" s="120">
        <v>63284</v>
      </c>
      <c r="AK14" s="120">
        <v>64000</v>
      </c>
    </row>
    <row r="15" spans="1:37" s="127" customFormat="1" ht="16.5" customHeight="1">
      <c r="A15" s="125" t="s">
        <v>948</v>
      </c>
      <c r="B15" s="120">
        <v>2856</v>
      </c>
      <c r="C15" s="120">
        <v>1549</v>
      </c>
      <c r="D15" s="120">
        <v>1262</v>
      </c>
      <c r="E15" s="120">
        <v>1061</v>
      </c>
      <c r="F15" s="120">
        <v>1013</v>
      </c>
      <c r="G15" s="120">
        <v>717</v>
      </c>
      <c r="H15" s="120">
        <v>910</v>
      </c>
      <c r="I15" s="120">
        <v>1092</v>
      </c>
      <c r="J15" s="120">
        <v>1055</v>
      </c>
      <c r="K15" s="120">
        <v>1001</v>
      </c>
      <c r="L15" s="120">
        <v>1051</v>
      </c>
      <c r="M15" s="120">
        <v>1048</v>
      </c>
      <c r="N15" s="120">
        <v>1097</v>
      </c>
      <c r="O15" s="120">
        <v>1062</v>
      </c>
      <c r="P15" s="120">
        <v>1061</v>
      </c>
      <c r="Q15" s="120">
        <v>1160</v>
      </c>
      <c r="R15" s="120">
        <v>1306</v>
      </c>
      <c r="S15" s="120">
        <v>1359</v>
      </c>
      <c r="T15" s="120">
        <v>1448</v>
      </c>
      <c r="U15" s="120">
        <v>1482</v>
      </c>
      <c r="V15" s="120">
        <v>1622</v>
      </c>
      <c r="W15" s="120">
        <v>1645</v>
      </c>
      <c r="X15" s="120">
        <v>1801</v>
      </c>
      <c r="Y15" s="120">
        <v>1802</v>
      </c>
      <c r="Z15" s="120">
        <v>1948</v>
      </c>
      <c r="AA15" s="120">
        <v>2059</v>
      </c>
      <c r="AB15" s="120">
        <v>2096</v>
      </c>
      <c r="AC15" s="120">
        <v>2284</v>
      </c>
      <c r="AD15" s="120">
        <v>2348</v>
      </c>
      <c r="AE15" s="120">
        <v>2842</v>
      </c>
      <c r="AF15" s="120">
        <v>2444</v>
      </c>
      <c r="AG15" s="120">
        <v>2478</v>
      </c>
      <c r="AH15" s="120">
        <v>2553</v>
      </c>
      <c r="AI15" s="120">
        <v>2557</v>
      </c>
      <c r="AJ15" s="120">
        <v>2729</v>
      </c>
      <c r="AK15" s="120">
        <v>2811</v>
      </c>
    </row>
    <row r="16" spans="1:37" s="127" customFormat="1" ht="16.5" customHeight="1">
      <c r="A16" s="132" t="s">
        <v>949</v>
      </c>
      <c r="B16" s="120">
        <v>9010</v>
      </c>
      <c r="C16" s="120">
        <v>9115</v>
      </c>
      <c r="D16" s="120">
        <v>9338</v>
      </c>
      <c r="E16" s="120">
        <v>9608</v>
      </c>
      <c r="F16" s="120">
        <v>9641</v>
      </c>
      <c r="G16" s="120">
        <v>9326</v>
      </c>
      <c r="H16" s="120">
        <v>10567</v>
      </c>
      <c r="I16" s="120">
        <v>10478</v>
      </c>
      <c r="J16" s="120">
        <v>10391</v>
      </c>
      <c r="K16" s="120">
        <v>10282</v>
      </c>
      <c r="L16" s="120">
        <v>10282</v>
      </c>
      <c r="M16" s="120">
        <v>10166</v>
      </c>
      <c r="N16" s="120">
        <v>10243</v>
      </c>
      <c r="O16" s="120">
        <v>10228</v>
      </c>
      <c r="P16" s="120">
        <v>10296</v>
      </c>
      <c r="Q16" s="120">
        <v>10362</v>
      </c>
      <c r="R16" s="120">
        <v>10311</v>
      </c>
      <c r="S16" s="120">
        <v>10718</v>
      </c>
      <c r="T16" s="120">
        <v>10849</v>
      </c>
      <c r="U16" s="120">
        <v>10754</v>
      </c>
      <c r="V16" s="120">
        <v>10858</v>
      </c>
      <c r="W16" s="120">
        <v>11110</v>
      </c>
      <c r="X16" s="120">
        <v>11052</v>
      </c>
      <c r="Y16" s="120">
        <v>11222</v>
      </c>
      <c r="Z16" s="120">
        <v>11377</v>
      </c>
      <c r="AA16" s="120">
        <v>11461</v>
      </c>
      <c r="AB16" s="120">
        <v>11510</v>
      </c>
      <c r="AC16" s="120">
        <v>14942</v>
      </c>
      <c r="AD16" s="120">
        <v>10469</v>
      </c>
      <c r="AE16" s="120">
        <v>10380</v>
      </c>
      <c r="AF16" s="120">
        <v>10551</v>
      </c>
      <c r="AG16" s="120">
        <v>10737</v>
      </c>
      <c r="AH16" s="120">
        <v>10775</v>
      </c>
      <c r="AI16" s="120">
        <v>10705</v>
      </c>
      <c r="AJ16" s="120">
        <v>10763</v>
      </c>
      <c r="AK16" s="120">
        <v>11198</v>
      </c>
    </row>
    <row r="17" spans="1:37" s="127" customFormat="1" ht="16.5" customHeight="1">
      <c r="A17" s="125" t="s">
        <v>950</v>
      </c>
      <c r="B17" s="120">
        <v>3826</v>
      </c>
      <c r="C17" s="120">
        <v>1453</v>
      </c>
      <c r="D17" s="120">
        <v>1050</v>
      </c>
      <c r="E17" s="120">
        <v>703</v>
      </c>
      <c r="F17" s="120">
        <v>823</v>
      </c>
      <c r="G17" s="120">
        <v>676</v>
      </c>
      <c r="H17" s="120">
        <v>610</v>
      </c>
      <c r="I17" s="120">
        <v>551</v>
      </c>
      <c r="J17" s="120">
        <v>665</v>
      </c>
      <c r="K17" s="120">
        <v>635</v>
      </c>
      <c r="L17" s="120">
        <v>643</v>
      </c>
      <c r="M17" s="120">
        <v>695</v>
      </c>
      <c r="N17" s="120">
        <v>675</v>
      </c>
      <c r="O17" s="120">
        <v>655</v>
      </c>
      <c r="P17" s="120">
        <v>646</v>
      </c>
      <c r="Q17" s="120">
        <v>657</v>
      </c>
      <c r="R17" s="120">
        <v>652</v>
      </c>
      <c r="S17" s="120">
        <v>600</v>
      </c>
      <c r="T17" s="120">
        <v>616</v>
      </c>
      <c r="U17" s="120">
        <v>672</v>
      </c>
      <c r="V17" s="120">
        <v>597</v>
      </c>
      <c r="W17" s="120">
        <v>615</v>
      </c>
      <c r="X17" s="120">
        <v>609</v>
      </c>
      <c r="Y17" s="120">
        <v>559</v>
      </c>
      <c r="Z17" s="120">
        <v>590</v>
      </c>
      <c r="AA17" s="120">
        <v>531</v>
      </c>
      <c r="AB17" s="120">
        <v>571</v>
      </c>
      <c r="AC17" s="120">
        <v>479</v>
      </c>
      <c r="AD17" s="120">
        <v>570</v>
      </c>
      <c r="AE17" s="120">
        <v>560</v>
      </c>
      <c r="AF17" s="120">
        <v>537</v>
      </c>
      <c r="AG17" s="120">
        <v>611</v>
      </c>
      <c r="AH17" s="120">
        <v>601</v>
      </c>
      <c r="AI17" s="120">
        <v>539</v>
      </c>
      <c r="AJ17" s="120">
        <v>571</v>
      </c>
      <c r="AK17" s="120">
        <v>572</v>
      </c>
    </row>
    <row r="18" spans="1:37" s="127" customFormat="1" ht="16.5" customHeight="1">
      <c r="A18" s="125" t="s">
        <v>951</v>
      </c>
      <c r="B18" s="126" t="s">
        <v>941</v>
      </c>
      <c r="C18" s="126" t="s">
        <v>941</v>
      </c>
      <c r="D18" s="126" t="s">
        <v>941</v>
      </c>
      <c r="E18" s="126" t="s">
        <v>941</v>
      </c>
      <c r="F18" s="126">
        <v>4500</v>
      </c>
      <c r="G18" s="126">
        <v>4035</v>
      </c>
      <c r="H18" s="126">
        <v>4982</v>
      </c>
      <c r="I18" s="126">
        <v>5126</v>
      </c>
      <c r="J18" s="126">
        <v>5164</v>
      </c>
      <c r="K18" s="126">
        <v>4982</v>
      </c>
      <c r="L18" s="126">
        <v>5126</v>
      </c>
      <c r="M18" s="126">
        <v>5164</v>
      </c>
      <c r="N18" s="126">
        <v>5239</v>
      </c>
      <c r="O18" s="126">
        <v>5425</v>
      </c>
      <c r="P18" s="126">
        <v>5535</v>
      </c>
      <c r="Q18" s="126">
        <v>5549</v>
      </c>
      <c r="R18" s="126">
        <v>5497</v>
      </c>
      <c r="S18" s="126">
        <v>5528</v>
      </c>
      <c r="T18" s="126">
        <v>5631</v>
      </c>
      <c r="U18" s="126">
        <v>5866</v>
      </c>
      <c r="V18" s="126">
        <v>6130</v>
      </c>
      <c r="W18" s="126">
        <v>6290</v>
      </c>
      <c r="X18" s="126">
        <v>6300</v>
      </c>
      <c r="Y18" s="126">
        <v>6279</v>
      </c>
      <c r="Z18" s="126">
        <v>6494</v>
      </c>
      <c r="AA18" s="120">
        <v>6722</v>
      </c>
      <c r="AB18" s="120">
        <v>6768</v>
      </c>
      <c r="AC18" s="120">
        <v>6971</v>
      </c>
      <c r="AD18" s="120">
        <v>6938</v>
      </c>
      <c r="AE18" s="120">
        <v>7150</v>
      </c>
      <c r="AF18" s="120">
        <v>7177</v>
      </c>
      <c r="AG18" s="120">
        <v>7151</v>
      </c>
      <c r="AH18" s="120">
        <v>7190</v>
      </c>
      <c r="AI18" s="120">
        <v>7129</v>
      </c>
      <c r="AJ18" s="120">
        <v>7023</v>
      </c>
      <c r="AK18" s="120">
        <v>7144</v>
      </c>
    </row>
    <row r="19" spans="1:37" s="127" customFormat="1" ht="16.5" customHeight="1">
      <c r="A19" s="125" t="s">
        <v>952</v>
      </c>
      <c r="B19" s="126" t="s">
        <v>941</v>
      </c>
      <c r="C19" s="126" t="s">
        <v>941</v>
      </c>
      <c r="D19" s="126" t="s">
        <v>941</v>
      </c>
      <c r="E19" s="126" t="s">
        <v>941</v>
      </c>
      <c r="F19" s="126" t="s">
        <v>941</v>
      </c>
      <c r="G19" s="126">
        <v>14490</v>
      </c>
      <c r="H19" s="126">
        <v>16471</v>
      </c>
      <c r="I19" s="126">
        <v>17879</v>
      </c>
      <c r="J19" s="126">
        <v>20695</v>
      </c>
      <c r="K19" s="126">
        <v>23527</v>
      </c>
      <c r="L19" s="126">
        <v>28729</v>
      </c>
      <c r="M19" s="126">
        <v>29352</v>
      </c>
      <c r="N19" s="126">
        <v>17738</v>
      </c>
      <c r="O19" s="126">
        <v>19820</v>
      </c>
      <c r="P19" s="126">
        <v>20042</v>
      </c>
      <c r="Q19" s="126">
        <v>20761</v>
      </c>
      <c r="R19" s="126">
        <v>22087</v>
      </c>
      <c r="S19" s="126">
        <v>24668</v>
      </c>
      <c r="T19" s="126">
        <v>24808</v>
      </c>
      <c r="U19" s="126">
        <v>25873</v>
      </c>
      <c r="V19" s="126">
        <v>26333</v>
      </c>
      <c r="W19" s="126">
        <v>28346</v>
      </c>
      <c r="X19" s="126">
        <v>29406</v>
      </c>
      <c r="Y19" s="126">
        <v>29433</v>
      </c>
      <c r="Z19" s="126">
        <v>30773</v>
      </c>
      <c r="AA19" s="120">
        <v>34266</v>
      </c>
      <c r="AB19" s="120">
        <v>32696</v>
      </c>
      <c r="AC19" s="120">
        <v>31846</v>
      </c>
      <c r="AD19" s="120">
        <v>31929</v>
      </c>
      <c r="AE19" s="120">
        <v>31433</v>
      </c>
      <c r="AF19" s="120">
        <v>31359</v>
      </c>
      <c r="AG19" s="120">
        <v>32490</v>
      </c>
      <c r="AH19" s="120">
        <v>33225</v>
      </c>
      <c r="AI19" s="120">
        <v>33012</v>
      </c>
      <c r="AJ19" s="120">
        <v>33253</v>
      </c>
      <c r="AK19" s="120">
        <v>34613</v>
      </c>
    </row>
    <row r="20" spans="1:37" s="127" customFormat="1" ht="16.5" customHeight="1">
      <c r="A20" s="125" t="s">
        <v>953</v>
      </c>
      <c r="B20" s="126" t="s">
        <v>941</v>
      </c>
      <c r="C20" s="126" t="s">
        <v>941</v>
      </c>
      <c r="D20" s="126" t="s">
        <v>941</v>
      </c>
      <c r="E20" s="126" t="s">
        <v>941</v>
      </c>
      <c r="F20" s="126" t="s">
        <v>941</v>
      </c>
      <c r="G20" s="126">
        <v>867</v>
      </c>
      <c r="H20" s="126">
        <v>1176</v>
      </c>
      <c r="I20" s="126">
        <v>1568</v>
      </c>
      <c r="J20" s="126">
        <v>1821</v>
      </c>
      <c r="K20" s="126">
        <v>2268</v>
      </c>
      <c r="L20" s="126">
        <v>2462</v>
      </c>
      <c r="M20" s="126">
        <v>2809</v>
      </c>
      <c r="N20" s="126">
        <v>5344</v>
      </c>
      <c r="O20" s="126">
        <v>6245</v>
      </c>
      <c r="P20" s="126">
        <v>7105</v>
      </c>
      <c r="Q20" s="126">
        <v>7467</v>
      </c>
      <c r="R20" s="126">
        <v>7705</v>
      </c>
      <c r="S20" s="126">
        <v>8137</v>
      </c>
      <c r="T20" s="126">
        <v>8033</v>
      </c>
      <c r="U20" s="126">
        <v>8626</v>
      </c>
      <c r="V20" s="126">
        <v>10544</v>
      </c>
      <c r="W20" s="126">
        <v>11622</v>
      </c>
      <c r="X20" s="126">
        <v>12454</v>
      </c>
      <c r="Y20" s="126">
        <v>12953</v>
      </c>
      <c r="Z20" s="126">
        <v>14953</v>
      </c>
      <c r="AA20" s="120">
        <v>17766</v>
      </c>
      <c r="AB20" s="120">
        <v>18066</v>
      </c>
      <c r="AC20" s="120">
        <v>18965</v>
      </c>
      <c r="AD20" s="120">
        <v>16996</v>
      </c>
      <c r="AE20" s="120">
        <v>17793</v>
      </c>
      <c r="AF20" s="120">
        <v>17994</v>
      </c>
      <c r="AG20" s="120">
        <v>18601</v>
      </c>
      <c r="AH20" s="120">
        <v>17042</v>
      </c>
      <c r="AI20" s="120">
        <v>18104</v>
      </c>
      <c r="AJ20" s="120">
        <v>17803</v>
      </c>
      <c r="AK20" s="120">
        <v>17491</v>
      </c>
    </row>
    <row r="21" spans="1:37" s="123" customFormat="1" ht="16.5" customHeight="1">
      <c r="A21" s="119" t="s">
        <v>22</v>
      </c>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c r="AB21" s="121"/>
      <c r="AC21" s="121"/>
      <c r="AD21" s="121"/>
      <c r="AE21" s="122"/>
      <c r="AF21" s="122"/>
      <c r="AG21" s="122"/>
      <c r="AH21" s="122"/>
      <c r="AI21" s="122"/>
      <c r="AJ21" s="131"/>
      <c r="AK21" s="131"/>
    </row>
    <row r="22" spans="1:37" s="127" customFormat="1" ht="16.5" customHeight="1">
      <c r="A22" s="125" t="s">
        <v>954</v>
      </c>
      <c r="B22" s="120">
        <v>1658292</v>
      </c>
      <c r="C22" s="120">
        <v>1478005</v>
      </c>
      <c r="D22" s="120">
        <v>1423921</v>
      </c>
      <c r="E22" s="120">
        <v>1359459</v>
      </c>
      <c r="F22" s="120">
        <v>1168114</v>
      </c>
      <c r="G22" s="120">
        <v>867070</v>
      </c>
      <c r="H22" s="120">
        <v>658902</v>
      </c>
      <c r="I22" s="120">
        <v>633489</v>
      </c>
      <c r="J22" s="120">
        <v>605189</v>
      </c>
      <c r="K22" s="120">
        <v>587033</v>
      </c>
      <c r="L22" s="120">
        <v>590930</v>
      </c>
      <c r="M22" s="120">
        <v>583486</v>
      </c>
      <c r="N22" s="120">
        <v>570865</v>
      </c>
      <c r="O22" s="120">
        <v>568493</v>
      </c>
      <c r="P22" s="120">
        <v>575604</v>
      </c>
      <c r="Q22" s="120">
        <v>579140</v>
      </c>
      <c r="R22" s="120">
        <v>560154</v>
      </c>
      <c r="S22" s="120">
        <v>499860</v>
      </c>
      <c r="T22" s="120">
        <v>477751</v>
      </c>
      <c r="U22" s="120">
        <v>467063</v>
      </c>
      <c r="V22" s="120">
        <v>473773</v>
      </c>
      <c r="W22" s="120">
        <v>474839</v>
      </c>
      <c r="X22" s="120">
        <v>475415</v>
      </c>
      <c r="Y22" s="120">
        <v>460172</v>
      </c>
      <c r="Z22" s="120">
        <v>450297</v>
      </c>
      <c r="AA22" s="120">
        <v>416180</v>
      </c>
      <c r="AB22" s="126">
        <v>397730</v>
      </c>
      <c r="AC22" s="126">
        <v>380699</v>
      </c>
      <c r="AD22" s="126">
        <v>380641</v>
      </c>
      <c r="AE22" s="121">
        <v>373838</v>
      </c>
      <c r="AF22" s="126">
        <v>371642</v>
      </c>
      <c r="AG22" s="126">
        <v>330996</v>
      </c>
      <c r="AH22" s="126">
        <v>315227</v>
      </c>
      <c r="AI22" s="126">
        <v>306268</v>
      </c>
      <c r="AJ22" s="133">
        <v>293742</v>
      </c>
      <c r="AK22" s="133">
        <v>270378</v>
      </c>
    </row>
    <row r="23" spans="1:37" s="127" customFormat="1" ht="16.5" customHeight="1">
      <c r="A23" s="125" t="s">
        <v>955</v>
      </c>
      <c r="B23" s="120">
        <v>29031</v>
      </c>
      <c r="C23" s="120">
        <v>27780</v>
      </c>
      <c r="D23" s="120">
        <v>27077</v>
      </c>
      <c r="E23" s="120">
        <v>27846</v>
      </c>
      <c r="F23" s="120">
        <v>28094</v>
      </c>
      <c r="G23" s="120">
        <v>22548</v>
      </c>
      <c r="H23" s="120">
        <v>18835</v>
      </c>
      <c r="I23" s="120">
        <v>18344</v>
      </c>
      <c r="J23" s="120">
        <v>18004</v>
      </c>
      <c r="K23" s="120">
        <v>18161</v>
      </c>
      <c r="L23" s="120">
        <v>18505</v>
      </c>
      <c r="M23" s="120">
        <v>18812</v>
      </c>
      <c r="N23" s="120">
        <v>19269</v>
      </c>
      <c r="O23" s="120">
        <v>19684</v>
      </c>
      <c r="P23" s="120">
        <v>20261</v>
      </c>
      <c r="Q23" s="120">
        <v>20256</v>
      </c>
      <c r="R23" s="120">
        <v>20028</v>
      </c>
      <c r="S23" s="120">
        <v>19745</v>
      </c>
      <c r="T23" s="120">
        <v>20506</v>
      </c>
      <c r="U23" s="120">
        <v>20774</v>
      </c>
      <c r="V23" s="120">
        <v>22015</v>
      </c>
      <c r="W23" s="120">
        <v>22779</v>
      </c>
      <c r="X23" s="120">
        <v>23732</v>
      </c>
      <c r="Y23" s="120">
        <v>24143</v>
      </c>
      <c r="Z23" s="120">
        <v>24003</v>
      </c>
      <c r="AA23" s="120">
        <v>24045</v>
      </c>
      <c r="AB23" s="126">
        <v>23893</v>
      </c>
      <c r="AC23" s="126">
        <v>24250</v>
      </c>
      <c r="AD23" s="126">
        <v>24707</v>
      </c>
      <c r="AE23" s="121">
        <v>25033</v>
      </c>
      <c r="AF23" s="126">
        <v>25916</v>
      </c>
      <c r="AG23" s="126">
        <v>26574</v>
      </c>
      <c r="AH23" s="126">
        <v>26716</v>
      </c>
      <c r="AI23" s="126">
        <v>26547</v>
      </c>
      <c r="AJ23" s="133">
        <v>26086</v>
      </c>
      <c r="AK23" s="133">
        <v>24597</v>
      </c>
    </row>
    <row r="24" spans="1:37" s="127" customFormat="1" ht="16.5" customHeight="1">
      <c r="A24" s="125" t="s">
        <v>956</v>
      </c>
      <c r="B24" s="120">
        <v>32104</v>
      </c>
      <c r="C24" s="120">
        <v>37164</v>
      </c>
      <c r="D24" s="120">
        <v>29787</v>
      </c>
      <c r="E24" s="120">
        <v>29407</v>
      </c>
      <c r="F24" s="120">
        <v>102161</v>
      </c>
      <c r="G24" s="120">
        <v>111086</v>
      </c>
      <c r="H24" s="120">
        <v>103527</v>
      </c>
      <c r="I24" s="120">
        <v>97492</v>
      </c>
      <c r="J24" s="120">
        <v>90064</v>
      </c>
      <c r="K24" s="120">
        <v>88513</v>
      </c>
      <c r="L24" s="120">
        <v>86120</v>
      </c>
      <c r="M24" s="120">
        <v>84724</v>
      </c>
      <c r="N24" s="120">
        <v>87364</v>
      </c>
      <c r="O24" s="120">
        <v>116108</v>
      </c>
      <c r="P24" s="120">
        <v>121659</v>
      </c>
      <c r="Q24" s="120">
        <v>126762</v>
      </c>
      <c r="R24" s="120">
        <v>132448</v>
      </c>
      <c r="S24" s="120">
        <v>125470</v>
      </c>
      <c r="T24" s="120">
        <v>130590</v>
      </c>
      <c r="U24" s="120">
        <v>124580</v>
      </c>
      <c r="V24" s="120">
        <v>120169</v>
      </c>
      <c r="W24" s="120">
        <v>120195</v>
      </c>
      <c r="X24" s="120">
        <v>120688</v>
      </c>
      <c r="Y24" s="120">
        <v>120463</v>
      </c>
      <c r="Z24" s="120">
        <v>109487</v>
      </c>
      <c r="AA24" s="120">
        <v>108233</v>
      </c>
      <c r="AB24" s="126">
        <v>101755</v>
      </c>
      <c r="AC24" s="126">
        <v>95972</v>
      </c>
      <c r="AD24" s="126">
        <v>92742</v>
      </c>
      <c r="AE24" s="121">
        <v>88122</v>
      </c>
      <c r="AF24" s="126" t="s">
        <v>941</v>
      </c>
      <c r="AG24" s="126" t="s">
        <v>941</v>
      </c>
      <c r="AH24" s="126" t="s">
        <v>941</v>
      </c>
      <c r="AI24" s="126" t="s">
        <v>941</v>
      </c>
      <c r="AJ24" s="133" t="s">
        <v>941</v>
      </c>
      <c r="AK24" s="133" t="s">
        <v>941</v>
      </c>
    </row>
    <row r="25" spans="1:37" s="127" customFormat="1" ht="16.5" customHeight="1">
      <c r="A25" s="125" t="s">
        <v>957</v>
      </c>
      <c r="B25" s="120">
        <v>275090</v>
      </c>
      <c r="C25" s="120">
        <v>285493</v>
      </c>
      <c r="D25" s="120">
        <v>330473</v>
      </c>
      <c r="E25" s="120">
        <v>334739</v>
      </c>
      <c r="F25" s="120">
        <v>440552</v>
      </c>
      <c r="G25" s="120">
        <v>443530</v>
      </c>
      <c r="H25" s="120">
        <v>449832</v>
      </c>
      <c r="I25" s="120">
        <v>458679</v>
      </c>
      <c r="J25" s="120">
        <v>477883</v>
      </c>
      <c r="K25" s="120">
        <v>497586</v>
      </c>
      <c r="L25" s="120">
        <v>515362</v>
      </c>
      <c r="M25" s="120">
        <v>550717</v>
      </c>
      <c r="N25" s="120">
        <v>582344</v>
      </c>
      <c r="O25" s="120">
        <v>585818</v>
      </c>
      <c r="P25" s="120">
        <v>618404</v>
      </c>
      <c r="Q25" s="120">
        <v>662934</v>
      </c>
      <c r="R25" s="120">
        <v>688194</v>
      </c>
      <c r="S25" s="120">
        <v>688806</v>
      </c>
      <c r="T25" s="120">
        <v>691329</v>
      </c>
      <c r="U25" s="120">
        <v>687337</v>
      </c>
      <c r="V25" s="120">
        <v>693978</v>
      </c>
      <c r="W25" s="120">
        <v>717211</v>
      </c>
      <c r="X25" s="120">
        <v>750404</v>
      </c>
      <c r="Y25" s="120">
        <v>805074</v>
      </c>
      <c r="Z25" s="120">
        <v>833188</v>
      </c>
      <c r="AA25" s="120">
        <v>839020</v>
      </c>
      <c r="AB25" s="126">
        <v>809544</v>
      </c>
      <c r="AC25" s="126">
        <v>806554</v>
      </c>
      <c r="AD25" s="126">
        <v>842802</v>
      </c>
      <c r="AE25" s="121">
        <v>873679</v>
      </c>
      <c r="AF25" s="126" t="s">
        <v>941</v>
      </c>
      <c r="AG25" s="126" t="s">
        <v>941</v>
      </c>
      <c r="AH25" s="126" t="s">
        <v>941</v>
      </c>
      <c r="AI25" s="126" t="s">
        <v>941</v>
      </c>
      <c r="AJ25" s="133" t="s">
        <v>941</v>
      </c>
      <c r="AK25" s="133" t="s">
        <v>941</v>
      </c>
    </row>
    <row r="26" spans="1:37" s="127" customFormat="1" ht="16.5" customHeight="1">
      <c r="A26" s="125" t="s">
        <v>958</v>
      </c>
      <c r="B26" s="126" t="s">
        <v>941</v>
      </c>
      <c r="C26" s="126" t="s">
        <v>941</v>
      </c>
      <c r="D26" s="126" t="s">
        <v>941</v>
      </c>
      <c r="E26" s="126">
        <v>1913</v>
      </c>
      <c r="F26" s="126">
        <v>2128</v>
      </c>
      <c r="G26" s="126">
        <v>1854</v>
      </c>
      <c r="H26" s="126">
        <v>1863</v>
      </c>
      <c r="I26" s="126">
        <v>1786</v>
      </c>
      <c r="J26" s="126">
        <v>1796</v>
      </c>
      <c r="K26" s="126">
        <v>1853</v>
      </c>
      <c r="L26" s="126">
        <v>1852</v>
      </c>
      <c r="M26" s="126">
        <v>1722</v>
      </c>
      <c r="N26" s="126">
        <v>1730</v>
      </c>
      <c r="O26" s="126">
        <v>1728</v>
      </c>
      <c r="P26" s="126">
        <v>1962</v>
      </c>
      <c r="Q26" s="126">
        <v>1992</v>
      </c>
      <c r="R26" s="126">
        <v>1894</v>
      </c>
      <c r="S26" s="126">
        <v>2084</v>
      </c>
      <c r="T26" s="126">
        <v>2896</v>
      </c>
      <c r="U26" s="126">
        <v>1623</v>
      </c>
      <c r="V26" s="126">
        <v>1211</v>
      </c>
      <c r="W26" s="126">
        <v>1186</v>
      </c>
      <c r="X26" s="126">
        <v>1191</v>
      </c>
      <c r="Y26" s="126">
        <v>1164</v>
      </c>
      <c r="Z26" s="126">
        <v>1177</v>
      </c>
      <c r="AA26" s="126">
        <v>1214</v>
      </c>
      <c r="AB26" s="126">
        <v>1274</v>
      </c>
      <c r="AC26" s="126">
        <v>1301</v>
      </c>
      <c r="AD26" s="126">
        <v>2090</v>
      </c>
      <c r="AE26" s="126">
        <v>1447</v>
      </c>
      <c r="AF26" s="126">
        <v>1419</v>
      </c>
      <c r="AG26" s="126">
        <v>1428</v>
      </c>
      <c r="AH26" s="126">
        <v>1402</v>
      </c>
      <c r="AI26" s="126">
        <v>1405</v>
      </c>
      <c r="AJ26" s="133">
        <v>1403</v>
      </c>
      <c r="AK26" s="133">
        <v>1415</v>
      </c>
    </row>
    <row r="27" spans="1:37" s="127" customFormat="1" ht="16.5" customHeight="1">
      <c r="A27" s="125" t="s">
        <v>959</v>
      </c>
      <c r="B27" s="126" t="s">
        <v>941</v>
      </c>
      <c r="C27" s="126" t="s">
        <v>941</v>
      </c>
      <c r="D27" s="126" t="s">
        <v>941</v>
      </c>
      <c r="E27" s="126">
        <v>355</v>
      </c>
      <c r="F27" s="126">
        <v>419</v>
      </c>
      <c r="G27" s="126">
        <v>291</v>
      </c>
      <c r="H27" s="126">
        <v>318</v>
      </c>
      <c r="I27" s="126">
        <v>316</v>
      </c>
      <c r="J27" s="126">
        <v>336</v>
      </c>
      <c r="K27" s="126">
        <v>360</v>
      </c>
      <c r="L27" s="126">
        <v>338</v>
      </c>
      <c r="M27" s="126">
        <v>313</v>
      </c>
      <c r="N27" s="126">
        <v>299</v>
      </c>
      <c r="O27" s="126">
        <v>332</v>
      </c>
      <c r="P27" s="126">
        <v>345</v>
      </c>
      <c r="Q27" s="126">
        <v>329</v>
      </c>
      <c r="R27" s="126">
        <v>378</v>
      </c>
      <c r="S27" s="126">
        <v>401</v>
      </c>
      <c r="T27" s="126">
        <v>372</v>
      </c>
      <c r="U27" s="126">
        <v>442</v>
      </c>
      <c r="V27" s="126">
        <v>276</v>
      </c>
      <c r="W27" s="126">
        <v>258</v>
      </c>
      <c r="X27" s="126">
        <v>319</v>
      </c>
      <c r="Y27" s="126">
        <v>270</v>
      </c>
      <c r="Z27" s="126">
        <v>278</v>
      </c>
      <c r="AA27" s="126">
        <v>274</v>
      </c>
      <c r="AB27" s="126">
        <v>282</v>
      </c>
      <c r="AC27" s="126">
        <v>287</v>
      </c>
      <c r="AD27" s="126">
        <v>485</v>
      </c>
      <c r="AE27" s="126">
        <v>418</v>
      </c>
      <c r="AF27" s="126">
        <v>428</v>
      </c>
      <c r="AG27" s="126">
        <v>423</v>
      </c>
      <c r="AH27" s="126">
        <v>434</v>
      </c>
      <c r="AI27" s="126">
        <v>419</v>
      </c>
      <c r="AJ27" s="133">
        <v>431</v>
      </c>
      <c r="AK27" s="133">
        <v>403</v>
      </c>
    </row>
    <row r="28" spans="1:37" s="123" customFormat="1" ht="16.5" customHeight="1">
      <c r="A28" s="119" t="s">
        <v>960</v>
      </c>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c r="AB28" s="120"/>
      <c r="AC28" s="120"/>
      <c r="AD28" s="120"/>
      <c r="AE28" s="122"/>
      <c r="AF28" s="122"/>
      <c r="AG28" s="122"/>
      <c r="AH28" s="122"/>
      <c r="AI28" s="122"/>
      <c r="AJ28" s="131"/>
      <c r="AK28" s="131"/>
    </row>
    <row r="29" spans="1:37" s="127" customFormat="1" ht="16.5" customHeight="1">
      <c r="A29" s="125" t="s">
        <v>961</v>
      </c>
      <c r="B29" s="120">
        <v>16777</v>
      </c>
      <c r="C29" s="120">
        <v>17033</v>
      </c>
      <c r="D29" s="120">
        <v>19377</v>
      </c>
      <c r="E29" s="120">
        <v>25515</v>
      </c>
      <c r="F29" s="134">
        <v>31662</v>
      </c>
      <c r="G29" s="134">
        <v>33597</v>
      </c>
      <c r="H29" s="134">
        <v>33597</v>
      </c>
      <c r="I29" s="134" t="s">
        <v>941</v>
      </c>
      <c r="J29" s="134">
        <v>30899</v>
      </c>
      <c r="K29" s="134">
        <v>30785</v>
      </c>
      <c r="L29" s="134">
        <v>30730</v>
      </c>
      <c r="M29" s="134">
        <v>27851</v>
      </c>
      <c r="N29" s="134">
        <v>28908</v>
      </c>
      <c r="O29" s="134">
        <v>33790</v>
      </c>
      <c r="P29" s="134">
        <v>33759</v>
      </c>
      <c r="Q29" s="134">
        <v>33387</v>
      </c>
      <c r="R29" s="120">
        <v>31372</v>
      </c>
      <c r="S29" s="120">
        <v>31652</v>
      </c>
      <c r="T29" s="120">
        <v>34299</v>
      </c>
      <c r="U29" s="120">
        <v>33198</v>
      </c>
      <c r="V29" s="135">
        <v>32989</v>
      </c>
      <c r="W29" s="120">
        <v>30016</v>
      </c>
      <c r="X29" s="120">
        <v>30625</v>
      </c>
      <c r="Y29" s="120">
        <v>33091</v>
      </c>
      <c r="Z29" s="120">
        <v>32236</v>
      </c>
      <c r="AA29" s="135">
        <v>31761</v>
      </c>
      <c r="AB29" s="126">
        <v>30265</v>
      </c>
      <c r="AC29" s="126">
        <v>30987</v>
      </c>
      <c r="AD29" s="136">
        <v>32394</v>
      </c>
      <c r="AE29" s="121">
        <v>32047</v>
      </c>
      <c r="AF29" s="137">
        <v>32275</v>
      </c>
      <c r="AG29" s="126">
        <v>31748</v>
      </c>
      <c r="AH29" s="126">
        <v>33212</v>
      </c>
      <c r="AI29" s="126">
        <v>32808</v>
      </c>
      <c r="AJ29" s="137">
        <v>33266</v>
      </c>
      <c r="AK29" s="126">
        <v>33329</v>
      </c>
    </row>
    <row r="30" spans="1:37" s="127" customFormat="1" ht="16.5" customHeight="1">
      <c r="A30" s="125" t="s">
        <v>962</v>
      </c>
      <c r="B30" s="120">
        <v>6543</v>
      </c>
      <c r="C30" s="120">
        <v>6083</v>
      </c>
      <c r="D30" s="120">
        <v>6455</v>
      </c>
      <c r="E30" s="120">
        <v>6144</v>
      </c>
      <c r="F30" s="134">
        <v>7126</v>
      </c>
      <c r="G30" s="134">
        <v>7522</v>
      </c>
      <c r="H30" s="134">
        <v>8236</v>
      </c>
      <c r="I30" s="134" t="s">
        <v>941</v>
      </c>
      <c r="J30" s="134">
        <v>8311</v>
      </c>
      <c r="K30" s="134">
        <v>8323</v>
      </c>
      <c r="L30" s="134">
        <v>8334</v>
      </c>
      <c r="M30" s="134">
        <v>9009</v>
      </c>
      <c r="N30" s="134">
        <v>9037</v>
      </c>
      <c r="O30" s="134">
        <v>9966</v>
      </c>
      <c r="P30" s="134">
        <v>9980</v>
      </c>
      <c r="Q30" s="135">
        <v>10279</v>
      </c>
      <c r="R30" s="120">
        <v>9293</v>
      </c>
      <c r="S30" s="120">
        <v>9351</v>
      </c>
      <c r="T30" s="120">
        <v>10127</v>
      </c>
      <c r="U30" s="120">
        <v>10068</v>
      </c>
      <c r="V30" s="135">
        <v>10367</v>
      </c>
      <c r="W30" s="120">
        <v>9385</v>
      </c>
      <c r="X30" s="120">
        <v>9479</v>
      </c>
      <c r="Y30" s="120">
        <v>10223</v>
      </c>
      <c r="Z30" s="120">
        <v>10262</v>
      </c>
      <c r="AA30" s="135">
        <v>10607</v>
      </c>
      <c r="AB30" s="126">
        <v>9618</v>
      </c>
      <c r="AC30" s="126">
        <v>9558</v>
      </c>
      <c r="AD30" s="126">
        <v>10139</v>
      </c>
      <c r="AE30" s="121">
        <v>9921</v>
      </c>
      <c r="AF30" s="137">
        <v>10187</v>
      </c>
      <c r="AG30" s="126">
        <v>9043</v>
      </c>
      <c r="AH30" s="126">
        <v>9462</v>
      </c>
      <c r="AI30" s="126">
        <v>9344</v>
      </c>
      <c r="AJ30" s="137">
        <v>9904</v>
      </c>
      <c r="AK30" s="126">
        <v>9928</v>
      </c>
    </row>
    <row r="31" spans="1:37" s="127" customFormat="1" ht="16.5" customHeight="1">
      <c r="A31" s="138" t="s">
        <v>963</v>
      </c>
      <c r="B31" s="139">
        <v>2926</v>
      </c>
      <c r="C31" s="139">
        <v>2376</v>
      </c>
      <c r="D31" s="139">
        <v>1579</v>
      </c>
      <c r="E31" s="139">
        <v>857</v>
      </c>
      <c r="F31" s="134">
        <v>864</v>
      </c>
      <c r="G31" s="134">
        <v>737</v>
      </c>
      <c r="H31" s="134">
        <v>636</v>
      </c>
      <c r="I31" s="134">
        <v>619</v>
      </c>
      <c r="J31" s="134">
        <v>603</v>
      </c>
      <c r="K31" s="134">
        <v>565</v>
      </c>
      <c r="L31" s="134">
        <v>543</v>
      </c>
      <c r="M31" s="134">
        <v>509</v>
      </c>
      <c r="N31" s="134">
        <v>495</v>
      </c>
      <c r="O31" s="134">
        <v>477</v>
      </c>
      <c r="P31" s="134">
        <v>470</v>
      </c>
      <c r="Q31" s="134">
        <v>463</v>
      </c>
      <c r="R31" s="139">
        <v>282</v>
      </c>
      <c r="S31" s="139">
        <v>274</v>
      </c>
      <c r="T31" s="139">
        <v>261</v>
      </c>
      <c r="U31" s="139">
        <v>246</v>
      </c>
      <c r="V31" s="139">
        <v>233</v>
      </c>
      <c r="W31" s="139">
        <v>231</v>
      </c>
      <c r="X31" s="139">
        <v>229</v>
      </c>
      <c r="Y31" s="139">
        <v>220</v>
      </c>
      <c r="Z31" s="139">
        <v>225</v>
      </c>
      <c r="AA31" s="139">
        <v>217</v>
      </c>
      <c r="AB31" s="126">
        <v>221</v>
      </c>
      <c r="AC31" s="126">
        <v>214</v>
      </c>
      <c r="AD31" s="126">
        <v>198</v>
      </c>
      <c r="AE31" s="121">
        <v>187</v>
      </c>
      <c r="AF31" s="121">
        <v>179</v>
      </c>
      <c r="AG31" s="121">
        <v>170</v>
      </c>
      <c r="AH31" s="121">
        <v>169</v>
      </c>
      <c r="AI31" s="121">
        <v>176</v>
      </c>
      <c r="AJ31" s="121">
        <v>182</v>
      </c>
      <c r="AK31" s="121">
        <v>182</v>
      </c>
    </row>
    <row r="32" spans="1:37" s="127" customFormat="1" ht="16.5" customHeight="1" thickBot="1">
      <c r="A32" s="140" t="s">
        <v>964</v>
      </c>
      <c r="B32" s="141">
        <v>2450484</v>
      </c>
      <c r="C32" s="141">
        <v>4138140</v>
      </c>
      <c r="D32" s="141">
        <v>5128345</v>
      </c>
      <c r="E32" s="141">
        <v>7303286</v>
      </c>
      <c r="F32" s="142">
        <v>8577857</v>
      </c>
      <c r="G32" s="142">
        <v>9589483</v>
      </c>
      <c r="H32" s="142">
        <v>10996253</v>
      </c>
      <c r="I32" s="142">
        <v>11068440</v>
      </c>
      <c r="J32" s="142">
        <v>11132386</v>
      </c>
      <c r="K32" s="142">
        <v>11282736</v>
      </c>
      <c r="L32" s="142">
        <v>11429585</v>
      </c>
      <c r="M32" s="142">
        <v>11734710</v>
      </c>
      <c r="N32" s="142">
        <v>11877938</v>
      </c>
      <c r="O32" s="142">
        <v>12312982</v>
      </c>
      <c r="P32" s="142">
        <v>12565930</v>
      </c>
      <c r="Q32" s="142">
        <v>12738271</v>
      </c>
      <c r="R32" s="141">
        <v>12782143</v>
      </c>
      <c r="S32" s="141">
        <v>12876346</v>
      </c>
      <c r="T32" s="141">
        <v>12854054</v>
      </c>
      <c r="U32" s="141">
        <v>12794616</v>
      </c>
      <c r="V32" s="141">
        <v>12781476</v>
      </c>
      <c r="W32" s="141">
        <v>12942414</v>
      </c>
      <c r="X32" s="141">
        <v>12746126</v>
      </c>
      <c r="Y32" s="141">
        <v>12875568</v>
      </c>
      <c r="Z32" s="141">
        <v>12692892</v>
      </c>
      <c r="AA32" s="141">
        <v>12721541</v>
      </c>
      <c r="AB32" s="143">
        <v>12438926</v>
      </c>
      <c r="AC32" s="143">
        <v>12173935</v>
      </c>
      <c r="AD32" s="143">
        <v>12101936</v>
      </c>
      <c r="AE32" s="144">
        <v>12013496</v>
      </c>
      <c r="AF32" s="143">
        <v>11804002</v>
      </c>
      <c r="AG32" s="143">
        <v>11867049</v>
      </c>
      <c r="AH32" s="143">
        <v>11861811</v>
      </c>
      <c r="AI32" s="143">
        <v>11961568</v>
      </c>
      <c r="AJ32" s="143">
        <v>11852969</v>
      </c>
      <c r="AK32" s="143">
        <v>11878542</v>
      </c>
    </row>
    <row r="33" spans="1:31" s="147" customFormat="1" ht="12.95" customHeight="1">
      <c r="A33" s="234" t="s">
        <v>965</v>
      </c>
      <c r="B33" s="234"/>
      <c r="C33" s="234"/>
      <c r="D33" s="234"/>
      <c r="E33" s="234"/>
      <c r="F33" s="234"/>
      <c r="G33" s="234"/>
      <c r="H33" s="234"/>
      <c r="I33" s="234"/>
      <c r="J33" s="234"/>
      <c r="K33" s="234"/>
      <c r="L33" s="234"/>
      <c r="M33" s="234"/>
      <c r="N33" s="234"/>
      <c r="O33" s="145"/>
      <c r="P33" s="145"/>
      <c r="Q33" s="146"/>
      <c r="R33" s="146"/>
      <c r="S33" s="146"/>
      <c r="T33" s="146"/>
      <c r="U33" s="146"/>
      <c r="V33" s="146"/>
      <c r="W33" s="146"/>
      <c r="X33" s="146"/>
      <c r="Y33" s="146"/>
      <c r="Z33" s="146"/>
      <c r="AA33" s="146"/>
      <c r="AB33" s="146"/>
      <c r="AC33" s="146"/>
      <c r="AE33" s="148"/>
    </row>
    <row r="34" spans="1:31" s="147" customFormat="1" ht="12.95" customHeight="1">
      <c r="A34" s="235"/>
      <c r="B34" s="235"/>
      <c r="C34" s="235"/>
      <c r="D34" s="235"/>
      <c r="E34" s="235"/>
      <c r="F34" s="235"/>
      <c r="G34" s="235"/>
      <c r="H34" s="235"/>
      <c r="I34" s="235"/>
      <c r="J34" s="235"/>
      <c r="K34" s="235"/>
      <c r="L34" s="235"/>
      <c r="M34" s="235"/>
      <c r="N34" s="235"/>
      <c r="O34" s="149"/>
      <c r="P34" s="149"/>
      <c r="Q34" s="150"/>
    </row>
    <row r="35" spans="1:31" s="152" customFormat="1" ht="25.5" customHeight="1">
      <c r="A35" s="236" t="s">
        <v>966</v>
      </c>
      <c r="B35" s="236"/>
      <c r="C35" s="236"/>
      <c r="D35" s="236"/>
      <c r="E35" s="236"/>
      <c r="F35" s="236"/>
      <c r="G35" s="236"/>
      <c r="H35" s="236"/>
      <c r="I35" s="236"/>
      <c r="J35" s="236"/>
      <c r="K35" s="236"/>
      <c r="L35" s="236"/>
      <c r="M35" s="236"/>
      <c r="N35" s="236"/>
      <c r="O35" s="151"/>
      <c r="P35" s="151"/>
    </row>
    <row r="36" spans="1:31" s="152" customFormat="1" ht="25.5" customHeight="1">
      <c r="A36" s="237" t="s">
        <v>967</v>
      </c>
      <c r="B36" s="237"/>
      <c r="C36" s="237"/>
      <c r="D36" s="237"/>
      <c r="E36" s="237"/>
      <c r="F36" s="237"/>
      <c r="G36" s="237"/>
      <c r="H36" s="237"/>
      <c r="I36" s="237"/>
      <c r="J36" s="237"/>
      <c r="K36" s="237"/>
      <c r="L36" s="237"/>
      <c r="M36" s="237"/>
      <c r="N36" s="237"/>
      <c r="O36" s="153"/>
      <c r="P36" s="153"/>
    </row>
    <row r="37" spans="1:31" s="152" customFormat="1" ht="38.85" customHeight="1">
      <c r="A37" s="232" t="s">
        <v>968</v>
      </c>
      <c r="B37" s="232"/>
      <c r="C37" s="232"/>
      <c r="D37" s="232"/>
      <c r="E37" s="232"/>
      <c r="F37" s="232"/>
      <c r="G37" s="232"/>
      <c r="H37" s="232"/>
      <c r="I37" s="232"/>
      <c r="J37" s="232"/>
      <c r="K37" s="232"/>
      <c r="L37" s="232"/>
      <c r="M37" s="232"/>
      <c r="N37" s="232"/>
      <c r="O37" s="154"/>
      <c r="P37" s="154"/>
    </row>
    <row r="38" spans="1:31" s="152" customFormat="1" ht="12.95" customHeight="1">
      <c r="A38" s="237" t="s">
        <v>969</v>
      </c>
      <c r="B38" s="237"/>
      <c r="C38" s="237"/>
      <c r="D38" s="237"/>
      <c r="E38" s="237"/>
      <c r="F38" s="237"/>
      <c r="G38" s="237"/>
      <c r="H38" s="237"/>
      <c r="I38" s="237"/>
      <c r="J38" s="237"/>
      <c r="K38" s="237"/>
      <c r="L38" s="237"/>
      <c r="M38" s="237"/>
      <c r="N38" s="237"/>
      <c r="O38" s="153"/>
      <c r="P38" s="153"/>
    </row>
    <row r="39" spans="1:31" s="152" customFormat="1" ht="12.95" customHeight="1">
      <c r="A39" s="237" t="s">
        <v>970</v>
      </c>
      <c r="B39" s="237"/>
      <c r="C39" s="237"/>
      <c r="D39" s="237"/>
      <c r="E39" s="237"/>
      <c r="F39" s="237"/>
      <c r="G39" s="237"/>
      <c r="H39" s="237"/>
      <c r="I39" s="237"/>
      <c r="J39" s="237"/>
      <c r="K39" s="237"/>
      <c r="L39" s="237"/>
      <c r="M39" s="237"/>
      <c r="N39" s="237"/>
      <c r="O39" s="153"/>
      <c r="P39" s="153"/>
    </row>
    <row r="40" spans="1:31" s="152" customFormat="1" ht="12.95" customHeight="1">
      <c r="A40" s="237" t="s">
        <v>971</v>
      </c>
      <c r="B40" s="237"/>
      <c r="C40" s="237"/>
      <c r="D40" s="237"/>
      <c r="E40" s="237"/>
      <c r="F40" s="237"/>
      <c r="G40" s="237"/>
      <c r="H40" s="237"/>
      <c r="I40" s="237"/>
      <c r="J40" s="237"/>
      <c r="K40" s="237"/>
      <c r="L40" s="237"/>
      <c r="M40" s="237"/>
      <c r="N40" s="237"/>
      <c r="O40" s="153"/>
      <c r="P40" s="153"/>
    </row>
    <row r="41" spans="1:31" s="152" customFormat="1" ht="12.95" customHeight="1">
      <c r="A41" s="237" t="s">
        <v>972</v>
      </c>
      <c r="B41" s="237"/>
      <c r="C41" s="237"/>
      <c r="D41" s="237"/>
      <c r="E41" s="237"/>
      <c r="F41" s="237"/>
      <c r="G41" s="237"/>
      <c r="H41" s="237"/>
      <c r="I41" s="237"/>
      <c r="J41" s="237"/>
      <c r="K41" s="237"/>
      <c r="L41" s="237"/>
      <c r="M41" s="237"/>
      <c r="N41" s="237"/>
      <c r="O41" s="153"/>
      <c r="P41" s="153"/>
    </row>
    <row r="42" spans="1:31" s="152" customFormat="1" ht="12.95" customHeight="1">
      <c r="A42" s="238" t="s">
        <v>973</v>
      </c>
      <c r="B42" s="238"/>
      <c r="C42" s="238"/>
      <c r="D42" s="238"/>
      <c r="E42" s="238"/>
      <c r="F42" s="238"/>
      <c r="G42" s="238"/>
      <c r="H42" s="238"/>
      <c r="I42" s="238"/>
      <c r="J42" s="238"/>
      <c r="K42" s="238"/>
      <c r="L42" s="238"/>
      <c r="M42" s="238"/>
      <c r="N42" s="238"/>
      <c r="O42" s="155"/>
      <c r="P42" s="155"/>
    </row>
    <row r="43" spans="1:31" s="152" customFormat="1" ht="12.95" customHeight="1">
      <c r="A43" s="238" t="s">
        <v>974</v>
      </c>
      <c r="B43" s="238"/>
      <c r="C43" s="238"/>
      <c r="D43" s="238"/>
      <c r="E43" s="238"/>
      <c r="F43" s="238"/>
      <c r="G43" s="238"/>
      <c r="H43" s="238"/>
      <c r="I43" s="238"/>
      <c r="J43" s="238"/>
      <c r="K43" s="238"/>
      <c r="L43" s="238"/>
      <c r="M43" s="238"/>
      <c r="N43" s="238"/>
      <c r="O43" s="155"/>
      <c r="P43" s="155"/>
    </row>
    <row r="44" spans="1:31" s="152" customFormat="1" ht="12.95" customHeight="1">
      <c r="A44" s="232" t="s">
        <v>975</v>
      </c>
      <c r="B44" s="232"/>
      <c r="C44" s="232"/>
      <c r="D44" s="232"/>
      <c r="E44" s="232"/>
      <c r="F44" s="232"/>
      <c r="G44" s="232"/>
      <c r="H44" s="232"/>
      <c r="I44" s="232"/>
      <c r="J44" s="232"/>
      <c r="K44" s="232"/>
      <c r="L44" s="232"/>
      <c r="M44" s="232"/>
      <c r="N44" s="232"/>
      <c r="O44" s="154"/>
      <c r="P44" s="154"/>
    </row>
    <row r="45" spans="1:31" s="152" customFormat="1" ht="12.95" customHeight="1">
      <c r="A45" s="237" t="s">
        <v>976</v>
      </c>
      <c r="B45" s="237"/>
      <c r="C45" s="237"/>
      <c r="D45" s="237"/>
      <c r="E45" s="237"/>
      <c r="F45" s="237"/>
      <c r="G45" s="237"/>
      <c r="H45" s="237"/>
      <c r="I45" s="237"/>
      <c r="J45" s="237"/>
      <c r="K45" s="237"/>
      <c r="L45" s="237"/>
      <c r="M45" s="237"/>
      <c r="N45" s="237"/>
      <c r="O45" s="153"/>
      <c r="P45" s="153"/>
    </row>
    <row r="46" spans="1:31" s="152" customFormat="1" ht="12.95" customHeight="1">
      <c r="A46" s="237" t="s">
        <v>977</v>
      </c>
      <c r="B46" s="237"/>
      <c r="C46" s="237"/>
      <c r="D46" s="237"/>
      <c r="E46" s="237"/>
      <c r="F46" s="237"/>
      <c r="G46" s="237"/>
      <c r="H46" s="237"/>
      <c r="I46" s="237"/>
      <c r="J46" s="237"/>
      <c r="K46" s="237"/>
      <c r="L46" s="237"/>
      <c r="M46" s="237"/>
      <c r="N46" s="237"/>
      <c r="O46" s="153"/>
      <c r="P46" s="153"/>
    </row>
    <row r="47" spans="1:31" s="152" customFormat="1" ht="12.95" customHeight="1">
      <c r="A47" s="237" t="s">
        <v>978</v>
      </c>
      <c r="B47" s="237"/>
      <c r="C47" s="237"/>
      <c r="D47" s="237"/>
      <c r="E47" s="237"/>
      <c r="F47" s="237"/>
      <c r="G47" s="237"/>
      <c r="H47" s="237"/>
      <c r="I47" s="237"/>
      <c r="J47" s="237"/>
      <c r="K47" s="237"/>
      <c r="L47" s="237"/>
      <c r="M47" s="237"/>
      <c r="N47" s="237"/>
      <c r="O47" s="153"/>
      <c r="P47" s="153"/>
    </row>
    <row r="48" spans="1:31" s="152" customFormat="1" ht="25.5" customHeight="1">
      <c r="A48" s="237" t="s">
        <v>979</v>
      </c>
      <c r="B48" s="237"/>
      <c r="C48" s="237"/>
      <c r="D48" s="237"/>
      <c r="E48" s="237"/>
      <c r="F48" s="237"/>
      <c r="G48" s="237"/>
      <c r="H48" s="237"/>
      <c r="I48" s="237"/>
      <c r="J48" s="237"/>
      <c r="K48" s="237"/>
      <c r="L48" s="237"/>
      <c r="M48" s="237"/>
      <c r="N48" s="237"/>
      <c r="O48" s="153"/>
      <c r="P48" s="153"/>
    </row>
    <row r="49" spans="1:16" s="152" customFormat="1" ht="12.95" customHeight="1">
      <c r="A49" s="237" t="s">
        <v>980</v>
      </c>
      <c r="B49" s="237"/>
      <c r="C49" s="237"/>
      <c r="D49" s="237"/>
      <c r="E49" s="237"/>
      <c r="F49" s="237"/>
      <c r="G49" s="237"/>
      <c r="H49" s="237"/>
      <c r="I49" s="237"/>
      <c r="J49" s="237"/>
      <c r="K49" s="237"/>
      <c r="L49" s="237"/>
      <c r="M49" s="237"/>
      <c r="N49" s="237"/>
      <c r="O49" s="153"/>
      <c r="P49" s="153"/>
    </row>
    <row r="50" spans="1:16" s="152" customFormat="1" ht="12.95" customHeight="1">
      <c r="A50" s="237" t="s">
        <v>981</v>
      </c>
      <c r="B50" s="237"/>
      <c r="C50" s="237"/>
      <c r="D50" s="237"/>
      <c r="E50" s="237"/>
      <c r="F50" s="237"/>
      <c r="G50" s="237"/>
      <c r="H50" s="237"/>
      <c r="I50" s="237"/>
      <c r="J50" s="237"/>
      <c r="K50" s="237"/>
      <c r="L50" s="237"/>
      <c r="M50" s="237"/>
      <c r="N50" s="237"/>
      <c r="O50" s="153"/>
      <c r="P50" s="153"/>
    </row>
    <row r="51" spans="1:16" s="152" customFormat="1" ht="12.95" customHeight="1">
      <c r="A51" s="237"/>
      <c r="B51" s="237"/>
      <c r="C51" s="237"/>
      <c r="D51" s="237"/>
      <c r="E51" s="237"/>
      <c r="F51" s="237"/>
      <c r="G51" s="237"/>
      <c r="H51" s="237"/>
      <c r="I51" s="237"/>
      <c r="J51" s="237"/>
      <c r="K51" s="237"/>
      <c r="L51" s="237"/>
      <c r="M51" s="237"/>
      <c r="N51" s="237"/>
      <c r="O51" s="153"/>
      <c r="P51" s="153"/>
    </row>
    <row r="52" spans="1:16" s="152" customFormat="1" ht="12.95" customHeight="1">
      <c r="A52" s="240" t="s">
        <v>982</v>
      </c>
      <c r="B52" s="240"/>
      <c r="C52" s="240"/>
      <c r="D52" s="240"/>
      <c r="E52" s="240"/>
      <c r="F52" s="240"/>
      <c r="G52" s="240"/>
      <c r="H52" s="240"/>
      <c r="I52" s="240"/>
      <c r="J52" s="240"/>
      <c r="K52" s="240"/>
      <c r="L52" s="240"/>
      <c r="M52" s="240"/>
      <c r="N52" s="240"/>
      <c r="O52" s="156"/>
      <c r="P52" s="156"/>
    </row>
    <row r="53" spans="1:16" s="152" customFormat="1" ht="12.95" customHeight="1">
      <c r="A53" s="241" t="s">
        <v>983</v>
      </c>
      <c r="B53" s="241"/>
      <c r="C53" s="241"/>
      <c r="D53" s="241"/>
      <c r="E53" s="241"/>
      <c r="F53" s="241"/>
      <c r="G53" s="241"/>
      <c r="H53" s="241"/>
      <c r="I53" s="241"/>
      <c r="J53" s="241"/>
      <c r="K53" s="241"/>
      <c r="L53" s="241"/>
      <c r="M53" s="241"/>
      <c r="N53" s="241"/>
      <c r="O53" s="157"/>
      <c r="P53" s="157"/>
    </row>
    <row r="54" spans="1:16" s="152" customFormat="1" ht="38.85" customHeight="1">
      <c r="A54" s="242" t="s">
        <v>984</v>
      </c>
      <c r="B54" s="242"/>
      <c r="C54" s="242"/>
      <c r="D54" s="242"/>
      <c r="E54" s="242"/>
      <c r="F54" s="242"/>
      <c r="G54" s="242"/>
      <c r="H54" s="242"/>
      <c r="I54" s="242"/>
      <c r="J54" s="242"/>
      <c r="K54" s="242"/>
      <c r="L54" s="242"/>
      <c r="M54" s="242"/>
      <c r="N54" s="242"/>
      <c r="O54" s="158"/>
      <c r="P54" s="158"/>
    </row>
    <row r="55" spans="1:16" s="152" customFormat="1" ht="12.95" customHeight="1">
      <c r="A55" s="241" t="s">
        <v>985</v>
      </c>
      <c r="B55" s="241"/>
      <c r="C55" s="241"/>
      <c r="D55" s="241"/>
      <c r="E55" s="241"/>
      <c r="F55" s="241"/>
      <c r="G55" s="241"/>
      <c r="H55" s="241"/>
      <c r="I55" s="241"/>
      <c r="J55" s="241"/>
      <c r="K55" s="241"/>
      <c r="L55" s="241"/>
      <c r="M55" s="241"/>
      <c r="N55" s="241"/>
      <c r="O55" s="157"/>
      <c r="P55" s="157"/>
    </row>
    <row r="56" spans="1:16" s="152" customFormat="1" ht="12.95" customHeight="1">
      <c r="A56" s="241" t="s">
        <v>986</v>
      </c>
      <c r="B56" s="241"/>
      <c r="C56" s="241"/>
      <c r="D56" s="241"/>
      <c r="E56" s="241"/>
      <c r="F56" s="241"/>
      <c r="G56" s="241"/>
      <c r="H56" s="241"/>
      <c r="I56" s="241"/>
      <c r="J56" s="241"/>
      <c r="K56" s="241"/>
      <c r="L56" s="241"/>
      <c r="M56" s="241"/>
      <c r="N56" s="241"/>
      <c r="O56" s="157"/>
      <c r="P56" s="157"/>
    </row>
    <row r="57" spans="1:16" s="152" customFormat="1" ht="12.95" customHeight="1">
      <c r="A57" s="243" t="s">
        <v>987</v>
      </c>
      <c r="B57" s="243"/>
      <c r="C57" s="243"/>
      <c r="D57" s="243"/>
      <c r="E57" s="243"/>
      <c r="F57" s="243"/>
      <c r="G57" s="243"/>
      <c r="H57" s="243"/>
      <c r="I57" s="243"/>
      <c r="J57" s="243"/>
      <c r="K57" s="243"/>
      <c r="L57" s="243"/>
      <c r="M57" s="243"/>
      <c r="N57" s="243"/>
      <c r="O57" s="159"/>
      <c r="P57" s="159"/>
    </row>
    <row r="58" spans="1:16" s="152" customFormat="1" ht="12.95" customHeight="1">
      <c r="A58" s="244"/>
      <c r="B58" s="244"/>
      <c r="C58" s="244"/>
      <c r="D58" s="244"/>
      <c r="E58" s="244"/>
      <c r="F58" s="244"/>
      <c r="G58" s="244"/>
      <c r="H58" s="244"/>
      <c r="I58" s="244"/>
      <c r="J58" s="244"/>
      <c r="K58" s="244"/>
      <c r="L58" s="244"/>
      <c r="M58" s="244"/>
      <c r="N58" s="244"/>
      <c r="O58" s="160"/>
      <c r="P58" s="160"/>
    </row>
    <row r="59" spans="1:16" s="152" customFormat="1" ht="12.95" customHeight="1">
      <c r="A59" s="235" t="s">
        <v>988</v>
      </c>
      <c r="B59" s="235"/>
      <c r="C59" s="235"/>
      <c r="D59" s="235"/>
      <c r="E59" s="235"/>
      <c r="F59" s="235"/>
      <c r="G59" s="235"/>
      <c r="H59" s="235"/>
      <c r="I59" s="235"/>
      <c r="J59" s="235"/>
      <c r="K59" s="235"/>
      <c r="L59" s="235"/>
      <c r="M59" s="235"/>
      <c r="N59" s="235"/>
      <c r="O59" s="149"/>
      <c r="P59" s="149"/>
    </row>
    <row r="60" spans="1:16" s="152" customFormat="1" ht="12.95" customHeight="1">
      <c r="A60" s="235" t="s">
        <v>989</v>
      </c>
      <c r="B60" s="235"/>
      <c r="C60" s="235"/>
      <c r="D60" s="235"/>
      <c r="E60" s="235"/>
      <c r="F60" s="235"/>
      <c r="G60" s="235"/>
      <c r="H60" s="235"/>
      <c r="I60" s="235"/>
      <c r="J60" s="235"/>
      <c r="K60" s="235"/>
      <c r="L60" s="235"/>
      <c r="M60" s="235"/>
      <c r="N60" s="235"/>
      <c r="O60" s="149"/>
      <c r="P60" s="149"/>
    </row>
    <row r="61" spans="1:16" s="152" customFormat="1" ht="12.95" customHeight="1">
      <c r="A61" s="239" t="s">
        <v>990</v>
      </c>
      <c r="B61" s="239"/>
      <c r="C61" s="239"/>
      <c r="D61" s="239"/>
      <c r="E61" s="239"/>
      <c r="F61" s="239"/>
      <c r="G61" s="239"/>
      <c r="H61" s="239"/>
      <c r="I61" s="239"/>
      <c r="J61" s="239"/>
      <c r="K61" s="239"/>
      <c r="L61" s="239"/>
      <c r="M61" s="239"/>
      <c r="N61" s="239"/>
      <c r="O61" s="161"/>
      <c r="P61" s="161"/>
    </row>
    <row r="62" spans="1:16" s="152" customFormat="1" ht="12.95" customHeight="1">
      <c r="A62" s="246" t="s">
        <v>991</v>
      </c>
      <c r="B62" s="246"/>
      <c r="C62" s="246"/>
      <c r="D62" s="246"/>
      <c r="E62" s="246"/>
      <c r="F62" s="246"/>
      <c r="G62" s="246"/>
      <c r="H62" s="246"/>
      <c r="I62" s="246"/>
      <c r="J62" s="246"/>
      <c r="K62" s="246"/>
      <c r="L62" s="246"/>
      <c r="M62" s="246"/>
      <c r="N62" s="246"/>
      <c r="O62" s="162"/>
      <c r="P62" s="162"/>
    </row>
    <row r="63" spans="1:16" s="152" customFormat="1" ht="12.95" customHeight="1">
      <c r="A63" s="247" t="s">
        <v>992</v>
      </c>
      <c r="B63" s="247"/>
      <c r="C63" s="247"/>
      <c r="D63" s="247"/>
      <c r="E63" s="247"/>
      <c r="F63" s="247"/>
      <c r="G63" s="247"/>
      <c r="H63" s="247"/>
      <c r="I63" s="247"/>
      <c r="J63" s="247"/>
      <c r="K63" s="247"/>
      <c r="L63" s="247"/>
      <c r="M63" s="247"/>
      <c r="N63" s="247"/>
      <c r="O63" s="163"/>
      <c r="P63" s="163"/>
    </row>
    <row r="64" spans="1:16" s="152" customFormat="1" ht="12.95" customHeight="1">
      <c r="A64" s="247" t="s">
        <v>993</v>
      </c>
      <c r="B64" s="247"/>
      <c r="C64" s="247"/>
      <c r="D64" s="247"/>
      <c r="E64" s="247"/>
      <c r="F64" s="247"/>
      <c r="G64" s="247"/>
      <c r="H64" s="247"/>
      <c r="I64" s="247"/>
      <c r="J64" s="247"/>
      <c r="K64" s="247"/>
      <c r="L64" s="247"/>
      <c r="M64" s="247"/>
      <c r="N64" s="247"/>
      <c r="O64" s="163"/>
      <c r="P64" s="163"/>
    </row>
    <row r="65" spans="1:16" s="152" customFormat="1" ht="12.95" customHeight="1">
      <c r="A65" s="247" t="s">
        <v>994</v>
      </c>
      <c r="B65" s="247"/>
      <c r="C65" s="247"/>
      <c r="D65" s="247"/>
      <c r="E65" s="247"/>
      <c r="F65" s="247"/>
      <c r="G65" s="247"/>
      <c r="H65" s="247"/>
      <c r="I65" s="247"/>
      <c r="J65" s="247"/>
      <c r="K65" s="247"/>
      <c r="L65" s="247"/>
      <c r="M65" s="247"/>
      <c r="N65" s="247"/>
      <c r="O65" s="163"/>
      <c r="P65" s="163"/>
    </row>
    <row r="66" spans="1:16" s="152" customFormat="1" ht="12.95" customHeight="1">
      <c r="A66" s="247" t="s">
        <v>995</v>
      </c>
      <c r="B66" s="247"/>
      <c r="C66" s="247"/>
      <c r="D66" s="247"/>
      <c r="E66" s="247"/>
      <c r="F66" s="247"/>
      <c r="G66" s="247"/>
      <c r="H66" s="247"/>
      <c r="I66" s="247"/>
      <c r="J66" s="247"/>
      <c r="K66" s="247"/>
      <c r="L66" s="247"/>
      <c r="M66" s="247"/>
      <c r="N66" s="247"/>
      <c r="O66" s="163"/>
      <c r="P66" s="163"/>
    </row>
    <row r="67" spans="1:16" s="152" customFormat="1" ht="12.95" customHeight="1">
      <c r="A67" s="239" t="s">
        <v>996</v>
      </c>
      <c r="B67" s="239"/>
      <c r="C67" s="239"/>
      <c r="D67" s="239"/>
      <c r="E67" s="239"/>
      <c r="F67" s="239"/>
      <c r="G67" s="239"/>
      <c r="H67" s="239"/>
      <c r="I67" s="239"/>
      <c r="J67" s="239"/>
      <c r="K67" s="239"/>
      <c r="L67" s="239"/>
      <c r="M67" s="239"/>
      <c r="N67" s="239"/>
      <c r="O67" s="161"/>
      <c r="P67" s="161"/>
    </row>
    <row r="68" spans="1:16" s="152" customFormat="1" ht="12.95" customHeight="1">
      <c r="A68" s="247" t="s">
        <v>997</v>
      </c>
      <c r="B68" s="247"/>
      <c r="C68" s="247"/>
      <c r="D68" s="247"/>
      <c r="E68" s="247"/>
      <c r="F68" s="247"/>
      <c r="G68" s="247"/>
      <c r="H68" s="247"/>
      <c r="I68" s="247"/>
      <c r="J68" s="247"/>
      <c r="K68" s="247"/>
      <c r="L68" s="247"/>
      <c r="M68" s="247"/>
      <c r="N68" s="247"/>
      <c r="O68" s="163"/>
      <c r="P68" s="163"/>
    </row>
    <row r="69" spans="1:16" s="152" customFormat="1" ht="12.95" customHeight="1">
      <c r="A69" s="247" t="s">
        <v>998</v>
      </c>
      <c r="B69" s="247"/>
      <c r="C69" s="247"/>
      <c r="D69" s="247"/>
      <c r="E69" s="247"/>
      <c r="F69" s="247"/>
      <c r="G69" s="247"/>
      <c r="H69" s="247"/>
      <c r="I69" s="247"/>
      <c r="J69" s="247"/>
      <c r="K69" s="247"/>
      <c r="L69" s="247"/>
      <c r="M69" s="247"/>
      <c r="N69" s="247"/>
      <c r="O69" s="163"/>
      <c r="P69" s="163"/>
    </row>
    <row r="70" spans="1:16" s="152" customFormat="1" ht="12.95" customHeight="1">
      <c r="A70" s="247" t="s">
        <v>999</v>
      </c>
      <c r="B70" s="247"/>
      <c r="C70" s="247"/>
      <c r="D70" s="247"/>
      <c r="E70" s="247"/>
      <c r="F70" s="247"/>
      <c r="G70" s="247"/>
      <c r="H70" s="247"/>
      <c r="I70" s="247"/>
      <c r="J70" s="247"/>
      <c r="K70" s="247"/>
      <c r="L70" s="247"/>
      <c r="M70" s="247"/>
      <c r="N70" s="247"/>
      <c r="O70" s="163"/>
      <c r="P70" s="163"/>
    </row>
    <row r="71" spans="1:16" s="152" customFormat="1" ht="12.95" customHeight="1">
      <c r="A71" s="247" t="s">
        <v>1000</v>
      </c>
      <c r="B71" s="247"/>
      <c r="C71" s="247"/>
      <c r="D71" s="247"/>
      <c r="E71" s="247"/>
      <c r="F71" s="247"/>
      <c r="G71" s="247"/>
      <c r="H71" s="247"/>
      <c r="I71" s="247"/>
      <c r="J71" s="247"/>
      <c r="K71" s="247"/>
      <c r="L71" s="247"/>
      <c r="M71" s="247"/>
      <c r="N71" s="247"/>
      <c r="O71" s="163"/>
      <c r="P71" s="163"/>
    </row>
    <row r="72" spans="1:16" s="152" customFormat="1" ht="12">
      <c r="A72" s="247" t="s">
        <v>1001</v>
      </c>
      <c r="B72" s="247"/>
      <c r="C72" s="247"/>
      <c r="D72" s="247"/>
      <c r="E72" s="247"/>
      <c r="F72" s="247"/>
      <c r="G72" s="247"/>
      <c r="H72" s="247"/>
      <c r="I72" s="247"/>
      <c r="J72" s="247"/>
      <c r="K72" s="247"/>
      <c r="L72" s="247"/>
      <c r="M72" s="247"/>
      <c r="N72" s="247"/>
      <c r="O72" s="163"/>
      <c r="P72" s="163"/>
    </row>
    <row r="73" spans="1:16" s="152" customFormat="1" ht="12.75" customHeight="1">
      <c r="A73" s="245" t="s">
        <v>1002</v>
      </c>
      <c r="B73" s="245"/>
      <c r="C73" s="245"/>
      <c r="D73" s="245"/>
      <c r="E73" s="245"/>
      <c r="F73" s="245"/>
      <c r="G73" s="245"/>
      <c r="H73" s="245"/>
      <c r="I73" s="245"/>
      <c r="J73" s="245"/>
      <c r="K73" s="245"/>
      <c r="L73" s="245"/>
      <c r="M73" s="245"/>
      <c r="N73" s="245"/>
      <c r="O73" s="164"/>
      <c r="P73" s="164"/>
    </row>
    <row r="74" spans="1:16" s="152" customFormat="1" ht="25.5" customHeight="1">
      <c r="A74" s="241" t="s">
        <v>1003</v>
      </c>
      <c r="B74" s="241"/>
      <c r="C74" s="241"/>
      <c r="D74" s="241"/>
      <c r="E74" s="241"/>
      <c r="F74" s="241"/>
      <c r="G74" s="241"/>
      <c r="H74" s="241"/>
      <c r="I74" s="241"/>
      <c r="J74" s="241"/>
      <c r="K74" s="241"/>
      <c r="L74" s="241"/>
      <c r="M74" s="241"/>
      <c r="N74" s="241"/>
      <c r="O74" s="157"/>
      <c r="P74" s="157"/>
    </row>
    <row r="75" spans="1:16" s="152" customFormat="1" ht="12.75" customHeight="1">
      <c r="A75" s="248" t="s">
        <v>1004</v>
      </c>
      <c r="B75" s="248"/>
      <c r="C75" s="248"/>
      <c r="D75" s="248"/>
      <c r="E75" s="248"/>
      <c r="F75" s="248"/>
      <c r="G75" s="248"/>
      <c r="H75" s="248"/>
      <c r="I75" s="248"/>
      <c r="J75" s="248"/>
      <c r="K75" s="248"/>
      <c r="L75" s="248"/>
      <c r="M75" s="248"/>
      <c r="N75" s="248"/>
      <c r="O75" s="165"/>
      <c r="P75" s="165"/>
    </row>
    <row r="76" spans="1:16" s="152" customFormat="1" ht="12.75" customHeight="1">
      <c r="A76" s="245" t="s">
        <v>1005</v>
      </c>
      <c r="B76" s="245"/>
      <c r="C76" s="245"/>
      <c r="D76" s="245"/>
      <c r="E76" s="245"/>
      <c r="F76" s="245"/>
      <c r="G76" s="245"/>
      <c r="H76" s="245"/>
      <c r="I76" s="245"/>
      <c r="J76" s="245"/>
      <c r="K76" s="245"/>
      <c r="L76" s="245"/>
      <c r="M76" s="245"/>
      <c r="N76" s="245"/>
      <c r="O76" s="164"/>
      <c r="P76" s="164"/>
    </row>
    <row r="77" spans="1:16" s="152" customFormat="1" ht="12.75" customHeight="1">
      <c r="A77" s="247" t="s">
        <v>1006</v>
      </c>
      <c r="B77" s="247"/>
      <c r="C77" s="247"/>
      <c r="D77" s="247"/>
      <c r="E77" s="247"/>
      <c r="F77" s="247"/>
      <c r="G77" s="247"/>
      <c r="H77" s="247"/>
      <c r="I77" s="247"/>
      <c r="J77" s="247"/>
      <c r="K77" s="247"/>
      <c r="L77" s="247"/>
      <c r="M77" s="247"/>
      <c r="N77" s="247"/>
      <c r="O77" s="163"/>
      <c r="P77" s="163"/>
    </row>
    <row r="78" spans="1:16" s="152" customFormat="1" ht="12.75" customHeight="1">
      <c r="A78" s="247" t="s">
        <v>1007</v>
      </c>
      <c r="B78" s="247"/>
      <c r="C78" s="247"/>
      <c r="D78" s="247"/>
      <c r="E78" s="247"/>
      <c r="F78" s="247"/>
      <c r="G78" s="247"/>
      <c r="H78" s="247"/>
      <c r="I78" s="247"/>
      <c r="J78" s="247"/>
      <c r="K78" s="247"/>
      <c r="L78" s="247"/>
      <c r="M78" s="247"/>
      <c r="N78" s="247"/>
      <c r="O78" s="163"/>
      <c r="P78" s="163"/>
    </row>
    <row r="79" spans="1:16" s="152" customFormat="1" ht="12">
      <c r="A79" s="247" t="s">
        <v>1008</v>
      </c>
      <c r="B79" s="247"/>
      <c r="C79" s="247"/>
      <c r="D79" s="247"/>
      <c r="E79" s="247"/>
      <c r="F79" s="247"/>
      <c r="G79" s="247"/>
      <c r="H79" s="247"/>
      <c r="I79" s="247"/>
      <c r="J79" s="247"/>
      <c r="K79" s="247"/>
      <c r="L79" s="247"/>
      <c r="M79" s="247"/>
      <c r="N79" s="247"/>
      <c r="O79" s="163"/>
      <c r="P79" s="163"/>
    </row>
    <row r="80" spans="1:16" s="152" customFormat="1" ht="12.75" customHeight="1">
      <c r="A80" s="245" t="s">
        <v>1009</v>
      </c>
      <c r="B80" s="245"/>
      <c r="C80" s="245"/>
      <c r="D80" s="245"/>
      <c r="E80" s="245"/>
      <c r="F80" s="245"/>
      <c r="G80" s="245"/>
      <c r="H80" s="245"/>
      <c r="I80" s="245"/>
      <c r="J80" s="245"/>
      <c r="K80" s="245"/>
      <c r="L80" s="245"/>
      <c r="M80" s="245"/>
      <c r="N80" s="245"/>
      <c r="O80" s="164"/>
      <c r="P80" s="164"/>
    </row>
    <row r="81" spans="1:20" s="152" customFormat="1" ht="12.75" customHeight="1">
      <c r="A81" s="247" t="s">
        <v>1010</v>
      </c>
      <c r="B81" s="247"/>
      <c r="C81" s="247"/>
      <c r="D81" s="247"/>
      <c r="E81" s="247"/>
      <c r="F81" s="247"/>
      <c r="G81" s="247"/>
      <c r="H81" s="247"/>
      <c r="I81" s="247"/>
      <c r="J81" s="247"/>
      <c r="K81" s="247"/>
      <c r="L81" s="247"/>
      <c r="M81" s="247"/>
      <c r="N81" s="247"/>
      <c r="O81" s="163"/>
      <c r="P81" s="163"/>
    </row>
    <row r="82" spans="1:20" s="152" customFormat="1" ht="12.75" customHeight="1">
      <c r="A82" s="245" t="s">
        <v>1011</v>
      </c>
      <c r="B82" s="245"/>
      <c r="C82" s="245"/>
      <c r="D82" s="245"/>
      <c r="E82" s="245"/>
      <c r="F82" s="245"/>
      <c r="G82" s="245"/>
      <c r="H82" s="245"/>
      <c r="I82" s="245"/>
      <c r="J82" s="245"/>
      <c r="K82" s="245"/>
      <c r="L82" s="245"/>
      <c r="M82" s="245"/>
      <c r="N82" s="245"/>
      <c r="O82" s="164"/>
      <c r="P82" s="164"/>
    </row>
    <row r="83" spans="1:20" s="152" customFormat="1" ht="12.75" customHeight="1">
      <c r="A83" s="247" t="s">
        <v>1012</v>
      </c>
      <c r="B83" s="247"/>
      <c r="C83" s="247"/>
      <c r="D83" s="247"/>
      <c r="E83" s="247"/>
      <c r="F83" s="247"/>
      <c r="G83" s="247"/>
      <c r="H83" s="247"/>
      <c r="I83" s="247"/>
      <c r="J83" s="247"/>
      <c r="K83" s="247"/>
      <c r="L83" s="247"/>
      <c r="M83" s="247"/>
      <c r="N83" s="247"/>
      <c r="O83" s="163"/>
      <c r="P83" s="163"/>
    </row>
    <row r="84" spans="1:20" s="152" customFormat="1" ht="12.75" customHeight="1">
      <c r="A84" s="247" t="s">
        <v>1013</v>
      </c>
      <c r="B84" s="247"/>
      <c r="C84" s="247"/>
      <c r="D84" s="247"/>
      <c r="E84" s="247"/>
      <c r="F84" s="247"/>
      <c r="G84" s="247"/>
      <c r="H84" s="247"/>
      <c r="I84" s="247"/>
      <c r="J84" s="247"/>
      <c r="K84" s="247"/>
      <c r="L84" s="247"/>
      <c r="M84" s="247"/>
      <c r="N84" s="247"/>
      <c r="O84" s="163"/>
      <c r="P84" s="163"/>
    </row>
    <row r="85" spans="1:20" s="152" customFormat="1" ht="12.75" customHeight="1">
      <c r="A85" s="247" t="s">
        <v>1014</v>
      </c>
      <c r="B85" s="247"/>
      <c r="C85" s="247"/>
      <c r="D85" s="247"/>
      <c r="E85" s="247"/>
      <c r="F85" s="247"/>
      <c r="G85" s="247"/>
      <c r="H85" s="247"/>
      <c r="I85" s="247"/>
      <c r="J85" s="247"/>
      <c r="K85" s="247"/>
      <c r="L85" s="247"/>
      <c r="M85" s="247"/>
      <c r="N85" s="247"/>
      <c r="O85" s="163"/>
      <c r="P85" s="163"/>
    </row>
    <row r="86" spans="1:20" s="152" customFormat="1" ht="12.75" customHeight="1">
      <c r="A86" s="245" t="s">
        <v>1015</v>
      </c>
      <c r="B86" s="245"/>
      <c r="C86" s="245"/>
      <c r="D86" s="245"/>
      <c r="E86" s="245"/>
      <c r="F86" s="245"/>
      <c r="G86" s="245"/>
      <c r="H86" s="245"/>
      <c r="I86" s="245"/>
      <c r="J86" s="245"/>
      <c r="K86" s="245"/>
      <c r="L86" s="245"/>
      <c r="M86" s="245"/>
      <c r="N86" s="245"/>
      <c r="O86" s="164"/>
      <c r="P86" s="164"/>
    </row>
    <row r="87" spans="1:20" s="152" customFormat="1" ht="12.75" customHeight="1">
      <c r="A87" s="239" t="s">
        <v>1016</v>
      </c>
      <c r="B87" s="239"/>
      <c r="C87" s="239"/>
      <c r="D87" s="239"/>
      <c r="E87" s="239"/>
      <c r="F87" s="239"/>
      <c r="G87" s="239"/>
      <c r="H87" s="239"/>
      <c r="I87" s="239"/>
      <c r="J87" s="239"/>
      <c r="K87" s="239"/>
      <c r="L87" s="239"/>
      <c r="M87" s="239"/>
      <c r="N87" s="239"/>
      <c r="O87" s="161"/>
      <c r="P87" s="161"/>
    </row>
    <row r="88" spans="1:20" s="152" customFormat="1" ht="25.5" customHeight="1">
      <c r="A88" s="241" t="s">
        <v>1017</v>
      </c>
      <c r="B88" s="241"/>
      <c r="C88" s="241"/>
      <c r="D88" s="241"/>
      <c r="E88" s="241"/>
      <c r="F88" s="241"/>
      <c r="G88" s="241"/>
      <c r="H88" s="241"/>
      <c r="I88" s="241"/>
      <c r="J88" s="241"/>
      <c r="K88" s="241"/>
      <c r="L88" s="241"/>
      <c r="M88" s="241"/>
      <c r="N88" s="241"/>
      <c r="O88" s="157"/>
      <c r="P88" s="157"/>
    </row>
    <row r="89" spans="1:20" s="152" customFormat="1" ht="25.5" customHeight="1">
      <c r="A89" s="241" t="s">
        <v>1018</v>
      </c>
      <c r="B89" s="241"/>
      <c r="C89" s="241"/>
      <c r="D89" s="241"/>
      <c r="E89" s="241"/>
      <c r="F89" s="241"/>
      <c r="G89" s="241"/>
      <c r="H89" s="241"/>
      <c r="I89" s="241"/>
      <c r="J89" s="241"/>
      <c r="K89" s="241"/>
      <c r="L89" s="241"/>
      <c r="M89" s="241"/>
      <c r="N89" s="241"/>
      <c r="O89" s="157"/>
      <c r="P89" s="157"/>
    </row>
    <row r="90" spans="1:20" s="152" customFormat="1" ht="12.75" customHeight="1">
      <c r="A90" s="239" t="s">
        <v>1019</v>
      </c>
      <c r="B90" s="239"/>
      <c r="C90" s="239"/>
      <c r="D90" s="239"/>
      <c r="E90" s="239"/>
      <c r="F90" s="239"/>
      <c r="G90" s="239"/>
      <c r="H90" s="239"/>
      <c r="I90" s="239"/>
      <c r="J90" s="239"/>
      <c r="K90" s="239"/>
      <c r="L90" s="239"/>
      <c r="M90" s="239"/>
      <c r="N90" s="239"/>
      <c r="O90" s="161"/>
      <c r="P90" s="161"/>
    </row>
    <row r="91" spans="1:20" s="152" customFormat="1" ht="12.75" customHeight="1">
      <c r="A91" s="250" t="s">
        <v>1020</v>
      </c>
      <c r="B91" s="250"/>
      <c r="C91" s="250"/>
      <c r="D91" s="250"/>
      <c r="E91" s="250"/>
      <c r="F91" s="250"/>
      <c r="G91" s="250"/>
      <c r="H91" s="250"/>
      <c r="I91" s="250"/>
      <c r="J91" s="250"/>
      <c r="K91" s="250"/>
      <c r="L91" s="250"/>
      <c r="M91" s="250"/>
      <c r="N91" s="250"/>
      <c r="O91" s="166"/>
      <c r="P91" s="166"/>
    </row>
    <row r="92" spans="1:20" s="152" customFormat="1" ht="12">
      <c r="A92" s="249" t="s">
        <v>1021</v>
      </c>
      <c r="B92" s="249"/>
      <c r="C92" s="249"/>
      <c r="D92" s="249"/>
      <c r="E92" s="249"/>
      <c r="F92" s="249"/>
      <c r="G92" s="249"/>
      <c r="H92" s="249"/>
      <c r="I92" s="249"/>
      <c r="J92" s="249"/>
      <c r="K92" s="249"/>
      <c r="L92" s="249"/>
      <c r="M92" s="249"/>
      <c r="N92" s="249"/>
      <c r="O92" s="167"/>
      <c r="P92" s="167"/>
    </row>
    <row r="93" spans="1:20" s="152" customFormat="1" ht="12.75" customHeight="1">
      <c r="A93" s="239" t="s">
        <v>1022</v>
      </c>
      <c r="B93" s="239"/>
      <c r="C93" s="239"/>
      <c r="D93" s="239"/>
      <c r="E93" s="239"/>
      <c r="F93" s="239"/>
      <c r="G93" s="239"/>
      <c r="H93" s="239"/>
      <c r="I93" s="239"/>
      <c r="J93" s="239"/>
      <c r="K93" s="239"/>
      <c r="L93" s="239"/>
      <c r="M93" s="239"/>
      <c r="N93" s="239"/>
      <c r="O93" s="161"/>
      <c r="P93" s="161"/>
    </row>
    <row r="94" spans="1:20" s="152" customFormat="1" ht="12">
      <c r="A94" s="247" t="s">
        <v>1023</v>
      </c>
      <c r="B94" s="247"/>
      <c r="C94" s="247"/>
      <c r="D94" s="247"/>
      <c r="E94" s="247"/>
      <c r="F94" s="247"/>
      <c r="G94" s="247"/>
      <c r="H94" s="247"/>
      <c r="I94" s="247"/>
      <c r="J94" s="247"/>
      <c r="K94" s="247"/>
      <c r="L94" s="247"/>
      <c r="M94" s="247"/>
      <c r="N94" s="247"/>
      <c r="O94" s="163"/>
      <c r="P94" s="163"/>
    </row>
    <row r="95" spans="1:20" s="170" customFormat="1" ht="12.75" customHeight="1">
      <c r="A95" s="148"/>
      <c r="B95" s="168"/>
      <c r="C95" s="168"/>
      <c r="D95" s="168"/>
      <c r="E95" s="169"/>
      <c r="F95" s="169"/>
      <c r="G95" s="169"/>
      <c r="H95" s="169"/>
      <c r="I95" s="169"/>
      <c r="J95" s="169"/>
      <c r="K95" s="169"/>
      <c r="L95" s="169"/>
      <c r="M95" s="169"/>
      <c r="N95" s="169"/>
      <c r="O95" s="169"/>
      <c r="T95" s="171"/>
    </row>
    <row r="96" spans="1:20" s="172" customFormat="1">
      <c r="T96" s="173"/>
    </row>
  </sheetData>
  <mergeCells count="63">
    <mergeCell ref="A92:N92"/>
    <mergeCell ref="A93:N93"/>
    <mergeCell ref="A94:N94"/>
    <mergeCell ref="A86:N86"/>
    <mergeCell ref="A87:N87"/>
    <mergeCell ref="A88:N88"/>
    <mergeCell ref="A89:N89"/>
    <mergeCell ref="A90:N90"/>
    <mergeCell ref="A91:N91"/>
    <mergeCell ref="A85:N85"/>
    <mergeCell ref="A74:N74"/>
    <mergeCell ref="A75:N75"/>
    <mergeCell ref="A76:N76"/>
    <mergeCell ref="A77:N77"/>
    <mergeCell ref="A78:N78"/>
    <mergeCell ref="A79:N79"/>
    <mergeCell ref="A80:N80"/>
    <mergeCell ref="A81:N81"/>
    <mergeCell ref="A82:N82"/>
    <mergeCell ref="A83:N83"/>
    <mergeCell ref="A84:N84"/>
    <mergeCell ref="A73:N73"/>
    <mergeCell ref="A62:N62"/>
    <mergeCell ref="A63:N63"/>
    <mergeCell ref="A64:N64"/>
    <mergeCell ref="A65:N65"/>
    <mergeCell ref="A66:N66"/>
    <mergeCell ref="A67:N67"/>
    <mergeCell ref="A68:N68"/>
    <mergeCell ref="A69:N69"/>
    <mergeCell ref="A70:N70"/>
    <mergeCell ref="A71:N71"/>
    <mergeCell ref="A72:N72"/>
    <mergeCell ref="A61:N61"/>
    <mergeCell ref="A50:N50"/>
    <mergeCell ref="A51:N51"/>
    <mergeCell ref="A52:N52"/>
    <mergeCell ref="A53:N53"/>
    <mergeCell ref="A54:N54"/>
    <mergeCell ref="A55:N55"/>
    <mergeCell ref="A56:N56"/>
    <mergeCell ref="A57:N57"/>
    <mergeCell ref="A58:N58"/>
    <mergeCell ref="A59:N59"/>
    <mergeCell ref="A60:N60"/>
    <mergeCell ref="A49:N49"/>
    <mergeCell ref="A38:N38"/>
    <mergeCell ref="A39:N39"/>
    <mergeCell ref="A40:N40"/>
    <mergeCell ref="A41:N41"/>
    <mergeCell ref="A42:N42"/>
    <mergeCell ref="A43:N43"/>
    <mergeCell ref="A44:N44"/>
    <mergeCell ref="A45:N45"/>
    <mergeCell ref="A46:N46"/>
    <mergeCell ref="A47:N47"/>
    <mergeCell ref="A48:N48"/>
    <mergeCell ref="A37:N37"/>
    <mergeCell ref="A1:AK1"/>
    <mergeCell ref="A33:N33"/>
    <mergeCell ref="A34:N34"/>
    <mergeCell ref="A35:N35"/>
    <mergeCell ref="A36:N36"/>
  </mergeCells>
  <conditionalFormatting sqref="B14:S20 B2:AK13 AA14:AK20 B21:AK32">
    <cfRule type="containsText" dxfId="3" priority="2" operator="containsText" text="false">
      <formula>NOT(ISERROR(SEARCH("false",B2)))</formula>
    </cfRule>
  </conditionalFormatting>
  <conditionalFormatting sqref="T14:Z20">
    <cfRule type="containsText" dxfId="2" priority="1" operator="containsText" text="false">
      <formula>NOT(ISERROR(SEARCH("false",T14)))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EF5F-75EA-4F33-A8AD-245F4CEDF828}">
  <dimension ref="A1:AK75"/>
  <sheetViews>
    <sheetView workbookViewId="0">
      <selection activeCell="A29" sqref="A29:V29"/>
    </sheetView>
  </sheetViews>
  <sheetFormatPr defaultRowHeight="12.75"/>
  <cols>
    <col min="1" max="1" width="33.7109375" style="113" customWidth="1"/>
    <col min="2" max="36" width="9.7109375" style="113" customWidth="1"/>
    <col min="37" max="37" width="11.5703125" style="113" bestFit="1" customWidth="1"/>
    <col min="38" max="16384" width="9.140625" style="113"/>
  </cols>
  <sheetData>
    <row r="1" spans="1:37" ht="16.5" customHeight="1" thickBot="1">
      <c r="A1" s="252" t="s">
        <v>1143</v>
      </c>
      <c r="B1" s="252"/>
      <c r="C1" s="252"/>
      <c r="D1" s="252"/>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2"/>
      <c r="AG1" s="252"/>
      <c r="AH1" s="252"/>
      <c r="AI1" s="252"/>
      <c r="AJ1" s="252"/>
      <c r="AK1" s="252"/>
    </row>
    <row r="2" spans="1:37" ht="16.5" customHeight="1">
      <c r="A2" s="116"/>
      <c r="B2" s="116">
        <v>1960</v>
      </c>
      <c r="C2" s="116">
        <v>1965</v>
      </c>
      <c r="D2" s="116">
        <v>1970</v>
      </c>
      <c r="E2" s="116">
        <v>1975</v>
      </c>
      <c r="F2" s="116">
        <v>1980</v>
      </c>
      <c r="G2" s="116">
        <v>1985</v>
      </c>
      <c r="H2" s="116">
        <v>1990</v>
      </c>
      <c r="I2" s="116">
        <v>1991</v>
      </c>
      <c r="J2" s="116">
        <v>1992</v>
      </c>
      <c r="K2" s="116">
        <v>1993</v>
      </c>
      <c r="L2" s="116">
        <v>1994</v>
      </c>
      <c r="M2" s="116">
        <v>1995</v>
      </c>
      <c r="N2" s="116">
        <v>1996</v>
      </c>
      <c r="O2" s="116">
        <v>1997</v>
      </c>
      <c r="P2" s="116">
        <v>1998</v>
      </c>
      <c r="Q2" s="116">
        <v>1999</v>
      </c>
      <c r="R2" s="116">
        <v>2000</v>
      </c>
      <c r="S2" s="116">
        <v>2001</v>
      </c>
      <c r="T2" s="116">
        <v>2002</v>
      </c>
      <c r="U2" s="116">
        <v>2003</v>
      </c>
      <c r="V2" s="117">
        <v>2004</v>
      </c>
      <c r="W2" s="117">
        <v>2005</v>
      </c>
      <c r="X2" s="117">
        <v>2006</v>
      </c>
      <c r="Y2" s="117">
        <v>2007</v>
      </c>
      <c r="Z2" s="117">
        <v>2008</v>
      </c>
      <c r="AA2" s="117">
        <v>2009</v>
      </c>
      <c r="AB2" s="117">
        <v>2010</v>
      </c>
      <c r="AC2" s="117">
        <v>2011</v>
      </c>
      <c r="AD2" s="117">
        <v>2012</v>
      </c>
      <c r="AE2" s="117">
        <v>2013</v>
      </c>
      <c r="AF2" s="117">
        <v>2014</v>
      </c>
      <c r="AG2" s="117">
        <v>2015</v>
      </c>
      <c r="AH2" s="117">
        <v>2016</v>
      </c>
      <c r="AI2" s="117">
        <v>2017</v>
      </c>
      <c r="AJ2" s="117">
        <v>2018</v>
      </c>
      <c r="AK2" s="117">
        <v>2019</v>
      </c>
    </row>
    <row r="3" spans="1:37" ht="16.5" customHeight="1">
      <c r="A3" s="187" t="s">
        <v>935</v>
      </c>
      <c r="B3" s="181"/>
      <c r="C3" s="181"/>
      <c r="D3" s="181"/>
      <c r="E3" s="181"/>
      <c r="F3" s="181"/>
      <c r="G3" s="181"/>
      <c r="H3" s="181"/>
      <c r="I3" s="181"/>
      <c r="J3" s="181"/>
      <c r="K3" s="181"/>
      <c r="L3" s="181"/>
      <c r="M3" s="181"/>
      <c r="N3" s="181"/>
      <c r="O3" s="181"/>
      <c r="P3" s="181"/>
      <c r="Q3" s="181"/>
      <c r="R3" s="181"/>
      <c r="S3" s="181"/>
      <c r="T3" s="181"/>
      <c r="U3" s="181"/>
      <c r="V3" s="181"/>
      <c r="W3" s="181"/>
      <c r="X3" s="181"/>
      <c r="Y3" s="181"/>
      <c r="Z3" s="181"/>
      <c r="AA3" s="127"/>
      <c r="AB3" s="127"/>
      <c r="AC3" s="127"/>
      <c r="AD3" s="127"/>
      <c r="AE3" s="121"/>
      <c r="AF3" s="121"/>
      <c r="AG3" s="121"/>
      <c r="AH3" s="121"/>
      <c r="AI3" s="121"/>
      <c r="AJ3" s="121"/>
      <c r="AK3" s="121"/>
    </row>
    <row r="4" spans="1:37" ht="16.5" customHeight="1">
      <c r="A4" s="274" t="s">
        <v>1144</v>
      </c>
      <c r="B4" s="126">
        <v>858</v>
      </c>
      <c r="C4" s="126">
        <v>1134</v>
      </c>
      <c r="D4" s="121">
        <v>2068</v>
      </c>
      <c r="E4" s="121">
        <v>1637.5838349999999</v>
      </c>
      <c r="F4" s="121">
        <v>2276.0199750000002</v>
      </c>
      <c r="G4" s="121">
        <v>3025.7421319999999</v>
      </c>
      <c r="H4" s="121">
        <v>3963.2682650000002</v>
      </c>
      <c r="I4" s="121">
        <v>3854.4145050000002</v>
      </c>
      <c r="J4" s="121">
        <v>3995.0860499999999</v>
      </c>
      <c r="K4" s="121">
        <v>4156.4036749999996</v>
      </c>
      <c r="L4" s="121">
        <v>4377.8861820000002</v>
      </c>
      <c r="M4" s="121">
        <v>4627.8062609999997</v>
      </c>
      <c r="N4" s="121">
        <v>4807.1376950000003</v>
      </c>
      <c r="O4" s="121">
        <v>4907.1318039999996</v>
      </c>
      <c r="P4" s="121">
        <v>5029.7205130000002</v>
      </c>
      <c r="Q4" s="121">
        <v>5326.1951730000001</v>
      </c>
      <c r="R4" s="121">
        <v>5662.2277720000002</v>
      </c>
      <c r="S4" s="121">
        <v>5544.7248470000004</v>
      </c>
      <c r="T4" s="121">
        <v>5612.6457499999997</v>
      </c>
      <c r="U4" s="121">
        <v>6105.7433600000004</v>
      </c>
      <c r="V4" s="121">
        <v>6602.0610930000003</v>
      </c>
      <c r="W4" s="121">
        <v>6716.4713700000002</v>
      </c>
      <c r="X4" s="121">
        <v>6605.5970530000004</v>
      </c>
      <c r="Y4" s="121">
        <v>6732.5301719999998</v>
      </c>
      <c r="Z4" s="121">
        <v>6445.9991360000004</v>
      </c>
      <c r="AA4" s="121">
        <v>5935.2717990000001</v>
      </c>
      <c r="AB4" s="121">
        <v>5975.7802259999999</v>
      </c>
      <c r="AC4" s="121">
        <v>6004.5818069999996</v>
      </c>
      <c r="AD4" s="121">
        <v>5956.1651000000002</v>
      </c>
      <c r="AE4" s="121">
        <v>5964.9822519999998</v>
      </c>
      <c r="AF4" s="121">
        <v>5947.3504579999999</v>
      </c>
      <c r="AG4" s="121">
        <v>6045.8217949999998</v>
      </c>
      <c r="AH4" s="121">
        <v>6227.3480369999997</v>
      </c>
      <c r="AI4" s="121">
        <v>6337.8040899999996</v>
      </c>
      <c r="AJ4" s="121">
        <v>6609.0114130000002</v>
      </c>
      <c r="AK4" s="121">
        <v>6810.6946440000002</v>
      </c>
    </row>
    <row r="5" spans="1:37" ht="16.5" customHeight="1">
      <c r="A5" s="275" t="s">
        <v>1145</v>
      </c>
      <c r="B5" s="126">
        <v>1769</v>
      </c>
      <c r="C5" s="126">
        <v>2562</v>
      </c>
      <c r="D5" s="126">
        <v>3207</v>
      </c>
      <c r="E5" s="126">
        <v>4238</v>
      </c>
      <c r="F5" s="126">
        <v>5204</v>
      </c>
      <c r="G5" s="126">
        <v>4673</v>
      </c>
      <c r="H5" s="126">
        <v>4548</v>
      </c>
      <c r="I5" s="126">
        <v>4400</v>
      </c>
      <c r="J5" s="126">
        <v>3465</v>
      </c>
      <c r="K5" s="126">
        <v>3253</v>
      </c>
      <c r="L5" s="126">
        <v>3358</v>
      </c>
      <c r="M5" s="126">
        <v>3795</v>
      </c>
      <c r="N5" s="126">
        <v>3524</v>
      </c>
      <c r="O5" s="126">
        <v>3877</v>
      </c>
      <c r="P5" s="126" t="s">
        <v>1027</v>
      </c>
      <c r="Q5" s="126" t="s">
        <v>1027</v>
      </c>
      <c r="R5" s="126" t="s">
        <v>1027</v>
      </c>
      <c r="S5" s="126" t="s">
        <v>1027</v>
      </c>
      <c r="T5" s="126" t="s">
        <v>1027</v>
      </c>
      <c r="U5" s="126" t="s">
        <v>1027</v>
      </c>
      <c r="V5" s="126" t="s">
        <v>1027</v>
      </c>
      <c r="W5" s="126" t="s">
        <v>1027</v>
      </c>
      <c r="X5" s="126" t="s">
        <v>1027</v>
      </c>
      <c r="Y5" s="126" t="s">
        <v>1027</v>
      </c>
      <c r="Z5" s="126" t="s">
        <v>1027</v>
      </c>
      <c r="AA5" s="126" t="s">
        <v>1027</v>
      </c>
      <c r="AB5" s="126" t="s">
        <v>1027</v>
      </c>
      <c r="AC5" s="126" t="s">
        <v>1027</v>
      </c>
      <c r="AD5" s="126" t="s">
        <v>1027</v>
      </c>
      <c r="AE5" s="126" t="s">
        <v>1027</v>
      </c>
      <c r="AF5" s="126" t="s">
        <v>1027</v>
      </c>
      <c r="AG5" s="126" t="s">
        <v>1027</v>
      </c>
      <c r="AH5" s="126" t="s">
        <v>1027</v>
      </c>
      <c r="AI5" s="126" t="s">
        <v>1027</v>
      </c>
      <c r="AJ5" s="126" t="s">
        <v>1027</v>
      </c>
      <c r="AK5" s="126" t="s">
        <v>1027</v>
      </c>
    </row>
    <row r="6" spans="1:37" ht="16.5" customHeight="1">
      <c r="A6" s="187" t="s">
        <v>1028</v>
      </c>
      <c r="B6" s="181">
        <v>718762</v>
      </c>
      <c r="C6" s="181">
        <v>887812</v>
      </c>
      <c r="D6" s="181">
        <v>1109724</v>
      </c>
      <c r="E6" s="181">
        <v>1327664</v>
      </c>
      <c r="F6" s="181">
        <v>1527295</v>
      </c>
      <c r="G6" s="181">
        <v>1774826</v>
      </c>
      <c r="H6" s="181">
        <v>2144362</v>
      </c>
      <c r="I6" s="181">
        <v>2172050</v>
      </c>
      <c r="J6" s="181">
        <v>2247151</v>
      </c>
      <c r="K6" s="181">
        <v>2296378</v>
      </c>
      <c r="L6" s="181">
        <v>2357588</v>
      </c>
      <c r="M6" s="181">
        <v>2422695.9196593682</v>
      </c>
      <c r="N6" s="181">
        <v>2485848.0978135057</v>
      </c>
      <c r="O6" s="181">
        <v>2561695</v>
      </c>
      <c r="P6" s="181">
        <v>2631522</v>
      </c>
      <c r="Q6" s="181">
        <v>2691335</v>
      </c>
      <c r="R6" s="181">
        <v>2746925</v>
      </c>
      <c r="S6" s="181">
        <v>2795610</v>
      </c>
      <c r="T6" s="181">
        <v>2855508</v>
      </c>
      <c r="U6" s="181">
        <v>2890221</v>
      </c>
      <c r="V6" s="181">
        <v>2964788</v>
      </c>
      <c r="W6" s="181">
        <v>2989430</v>
      </c>
      <c r="X6" s="181">
        <v>3014371</v>
      </c>
      <c r="Y6" s="181">
        <v>3031124.0000000005</v>
      </c>
      <c r="Z6" s="181">
        <v>2976528.0000000005</v>
      </c>
      <c r="AA6" s="181">
        <v>2956763.5179988691</v>
      </c>
      <c r="AB6" s="181">
        <v>2967265.9665717185</v>
      </c>
      <c r="AC6" s="181">
        <v>2950401.8071570308</v>
      </c>
      <c r="AD6" s="181">
        <v>2969432.938078207</v>
      </c>
      <c r="AE6" s="181">
        <v>2988280.1894543027</v>
      </c>
      <c r="AF6" s="181">
        <v>3025655.7268996327</v>
      </c>
      <c r="AG6" s="181">
        <v>3095372.7010209644</v>
      </c>
      <c r="AH6" s="181">
        <v>3174407.9577208241</v>
      </c>
      <c r="AI6" s="181">
        <v>3212347.3113388289</v>
      </c>
      <c r="AJ6" s="181">
        <v>3240326.5426353998</v>
      </c>
      <c r="AK6" s="276">
        <v>3261771.6628413144</v>
      </c>
    </row>
    <row r="7" spans="1:37" ht="16.5" customHeight="1">
      <c r="A7" s="275" t="s">
        <v>1146</v>
      </c>
      <c r="B7" s="126">
        <v>587011.52948288992</v>
      </c>
      <c r="C7" s="126">
        <v>722696.37612613419</v>
      </c>
      <c r="D7" s="126">
        <v>916700</v>
      </c>
      <c r="E7" s="126">
        <v>1033950</v>
      </c>
      <c r="F7" s="126">
        <v>1111596</v>
      </c>
      <c r="G7" s="126">
        <v>1246798</v>
      </c>
      <c r="H7" s="126">
        <v>1408266</v>
      </c>
      <c r="I7" s="126">
        <v>1358185</v>
      </c>
      <c r="J7" s="126">
        <v>1371569</v>
      </c>
      <c r="K7" s="126">
        <v>1374709</v>
      </c>
      <c r="L7" s="126">
        <v>1406089</v>
      </c>
      <c r="M7" s="126">
        <v>1438294</v>
      </c>
      <c r="N7" s="126">
        <v>1469854</v>
      </c>
      <c r="O7" s="126">
        <v>1502556</v>
      </c>
      <c r="P7" s="126">
        <v>1549577</v>
      </c>
      <c r="Q7" s="126">
        <v>1569270</v>
      </c>
      <c r="R7" s="126">
        <v>1600287</v>
      </c>
      <c r="S7" s="126">
        <v>1627365.4107770515</v>
      </c>
      <c r="T7" s="126">
        <v>1658474</v>
      </c>
      <c r="U7" s="126">
        <v>1671967.0991587027</v>
      </c>
      <c r="V7" s="126">
        <v>1699890.2867777827</v>
      </c>
      <c r="W7" s="126">
        <v>1708420.660011176</v>
      </c>
      <c r="X7" s="126">
        <v>1690534.3231176608</v>
      </c>
      <c r="Y7" s="126">
        <v>2104415.8053427939</v>
      </c>
      <c r="Z7" s="126">
        <v>2024756.9907035448</v>
      </c>
      <c r="AA7" s="126">
        <v>2015714.0704148812</v>
      </c>
      <c r="AB7" s="126">
        <v>2025744.563833154</v>
      </c>
      <c r="AC7" s="126">
        <v>2046282.4316399191</v>
      </c>
      <c r="AD7" s="126">
        <v>2062827.7680215263</v>
      </c>
      <c r="AE7" s="126">
        <v>2074423.0647171612</v>
      </c>
      <c r="AF7" s="126">
        <v>2072071.3967225966</v>
      </c>
      <c r="AG7" s="126">
        <v>2147840.4769578804</v>
      </c>
      <c r="AH7" s="126">
        <v>2191764.138284347</v>
      </c>
      <c r="AI7" s="126">
        <v>2220800.5357290758</v>
      </c>
      <c r="AJ7" s="126">
        <v>2232587.8189197937</v>
      </c>
      <c r="AK7" s="126">
        <v>2254308.9051620299</v>
      </c>
    </row>
    <row r="8" spans="1:37" ht="16.5" customHeight="1">
      <c r="A8" s="275" t="s">
        <v>1147</v>
      </c>
      <c r="B8" s="126" t="s">
        <v>941</v>
      </c>
      <c r="C8" s="126" t="s">
        <v>941</v>
      </c>
      <c r="D8" s="126">
        <v>2979</v>
      </c>
      <c r="E8" s="126">
        <v>5629</v>
      </c>
      <c r="F8" s="126">
        <v>10214</v>
      </c>
      <c r="G8" s="126">
        <v>9086</v>
      </c>
      <c r="H8" s="126">
        <v>9557</v>
      </c>
      <c r="I8" s="126">
        <v>9178</v>
      </c>
      <c r="J8" s="126">
        <v>9557</v>
      </c>
      <c r="K8" s="126">
        <v>9906</v>
      </c>
      <c r="L8" s="126">
        <v>10240</v>
      </c>
      <c r="M8" s="126">
        <v>9797</v>
      </c>
      <c r="N8" s="126">
        <v>9920</v>
      </c>
      <c r="O8" s="126">
        <v>10081</v>
      </c>
      <c r="P8" s="126">
        <v>10283</v>
      </c>
      <c r="Q8" s="126">
        <v>10584</v>
      </c>
      <c r="R8" s="126">
        <v>10469</v>
      </c>
      <c r="S8" s="126">
        <v>9632.7605583443183</v>
      </c>
      <c r="T8" s="126">
        <v>9552</v>
      </c>
      <c r="U8" s="126">
        <v>9576.0414593912756</v>
      </c>
      <c r="V8" s="126">
        <v>10122.332207647083</v>
      </c>
      <c r="W8" s="126">
        <v>10454.296888622504</v>
      </c>
      <c r="X8" s="126">
        <v>12049.478512421985</v>
      </c>
      <c r="Y8" s="126">
        <v>21396.183703885388</v>
      </c>
      <c r="Z8" s="126">
        <v>20810.707047222146</v>
      </c>
      <c r="AA8" s="126">
        <v>20822.042300230925</v>
      </c>
      <c r="AB8" s="126">
        <v>18512.901975886954</v>
      </c>
      <c r="AC8" s="126">
        <v>18542.233514659467</v>
      </c>
      <c r="AD8" s="126">
        <v>21385.314178362365</v>
      </c>
      <c r="AE8" s="126">
        <v>20366.17971971475</v>
      </c>
      <c r="AF8" s="126">
        <v>19969.66747027808</v>
      </c>
      <c r="AG8" s="126">
        <v>19606.314745591448</v>
      </c>
      <c r="AH8" s="126">
        <v>20445.304946576933</v>
      </c>
      <c r="AI8" s="126">
        <v>20149.299733676766</v>
      </c>
      <c r="AJ8" s="126">
        <v>20076.176607078058</v>
      </c>
      <c r="AK8" s="126">
        <v>19688.045034366573</v>
      </c>
    </row>
    <row r="9" spans="1:37" ht="16.5" customHeight="1">
      <c r="A9" s="275" t="s">
        <v>1148</v>
      </c>
      <c r="B9" s="126" t="s">
        <v>941</v>
      </c>
      <c r="C9" s="126" t="s">
        <v>941</v>
      </c>
      <c r="D9" s="126">
        <v>123286</v>
      </c>
      <c r="E9" s="126">
        <v>200700</v>
      </c>
      <c r="F9" s="126">
        <v>290935</v>
      </c>
      <c r="G9" s="126">
        <v>390960.59424367809</v>
      </c>
      <c r="H9" s="126">
        <v>574570.64553175622</v>
      </c>
      <c r="I9" s="126">
        <v>649393.98049639468</v>
      </c>
      <c r="J9" s="126">
        <v>706862.7590673262</v>
      </c>
      <c r="K9" s="126">
        <v>745749.87555349118</v>
      </c>
      <c r="L9" s="126">
        <v>764633.61544331652</v>
      </c>
      <c r="M9" s="126">
        <v>790029</v>
      </c>
      <c r="N9" s="126">
        <v>816540</v>
      </c>
      <c r="O9" s="126">
        <v>850739</v>
      </c>
      <c r="P9" s="126">
        <v>868275</v>
      </c>
      <c r="Q9" s="126">
        <v>901121</v>
      </c>
      <c r="R9" s="126">
        <v>923059</v>
      </c>
      <c r="S9" s="126">
        <v>942614.4731614145</v>
      </c>
      <c r="T9" s="126">
        <v>966034</v>
      </c>
      <c r="U9" s="126">
        <v>984020.25043148675</v>
      </c>
      <c r="V9" s="126">
        <v>1027163.7169339447</v>
      </c>
      <c r="W9" s="126">
        <v>1041051.4561548928</v>
      </c>
      <c r="X9" s="126">
        <v>1082490.4322099686</v>
      </c>
      <c r="Y9" s="126">
        <v>586618.3997679333</v>
      </c>
      <c r="Z9" s="126">
        <v>605456.44342129887</v>
      </c>
      <c r="AA9" s="126">
        <v>617533.64280097629</v>
      </c>
      <c r="AB9" s="126">
        <v>622711.7533965027</v>
      </c>
      <c r="AC9" s="126">
        <v>604175.47333263187</v>
      </c>
      <c r="AD9" s="126">
        <v>601231.89921964507</v>
      </c>
      <c r="AE9" s="126">
        <v>603306.81647152919</v>
      </c>
      <c r="AF9" s="126">
        <v>638484.17390793725</v>
      </c>
      <c r="AG9" s="126">
        <v>631852.44473289989</v>
      </c>
      <c r="AH9" s="126">
        <v>657954.08127474412</v>
      </c>
      <c r="AI9" s="126">
        <v>656577.52670690406</v>
      </c>
      <c r="AJ9" s="126">
        <v>664495.03125531948</v>
      </c>
      <c r="AK9" s="126">
        <v>669744.31520425412</v>
      </c>
    </row>
    <row r="10" spans="1:37" ht="16.5" customHeight="1">
      <c r="A10" s="274" t="s">
        <v>1149</v>
      </c>
      <c r="B10" s="126">
        <v>98551.114792103239</v>
      </c>
      <c r="C10" s="126">
        <v>128769.43824566413</v>
      </c>
      <c r="D10" s="126">
        <v>27081</v>
      </c>
      <c r="E10" s="126">
        <v>34606</v>
      </c>
      <c r="F10" s="126">
        <v>39813</v>
      </c>
      <c r="G10" s="126">
        <v>45441.010136293284</v>
      </c>
      <c r="H10" s="126">
        <v>51901.084690356343</v>
      </c>
      <c r="I10" s="126">
        <v>52897.92306227424</v>
      </c>
      <c r="J10" s="126">
        <v>53874.244545802358</v>
      </c>
      <c r="K10" s="126">
        <v>56772.473176373162</v>
      </c>
      <c r="L10" s="126">
        <v>61284</v>
      </c>
      <c r="M10" s="126">
        <v>62705</v>
      </c>
      <c r="N10" s="126">
        <v>64072</v>
      </c>
      <c r="O10" s="126">
        <v>66893</v>
      </c>
      <c r="P10" s="126">
        <v>68021</v>
      </c>
      <c r="Q10" s="126">
        <v>70311</v>
      </c>
      <c r="R10" s="126">
        <v>70500</v>
      </c>
      <c r="S10" s="126">
        <v>72393.739800433483</v>
      </c>
      <c r="T10" s="126">
        <v>75866</v>
      </c>
      <c r="U10" s="126">
        <v>77748.270203057444</v>
      </c>
      <c r="V10" s="126">
        <v>78441.001270563196</v>
      </c>
      <c r="W10" s="126">
        <v>78495.659525951312</v>
      </c>
      <c r="X10" s="126">
        <v>80344.221164056842</v>
      </c>
      <c r="Y10" s="126">
        <v>119978.83837834008</v>
      </c>
      <c r="Z10" s="126">
        <v>126854.67714199767</v>
      </c>
      <c r="AA10" s="126">
        <v>120206.75691287633</v>
      </c>
      <c r="AB10" s="126">
        <v>110738.2452064016</v>
      </c>
      <c r="AC10" s="126">
        <v>103803.03027298137</v>
      </c>
      <c r="AD10" s="126">
        <v>105605.2225970268</v>
      </c>
      <c r="AE10" s="126">
        <v>106581.57890487878</v>
      </c>
      <c r="AF10" s="126">
        <v>109301.40619692924</v>
      </c>
      <c r="AG10" s="126">
        <v>109597.31844960712</v>
      </c>
      <c r="AH10" s="126">
        <v>113337.94163267993</v>
      </c>
      <c r="AI10" s="126">
        <v>116102.39910916959</v>
      </c>
      <c r="AJ10" s="126">
        <v>120698.99421461202</v>
      </c>
      <c r="AK10" s="126">
        <v>124745.70718075465</v>
      </c>
    </row>
    <row r="11" spans="1:37" ht="16.5" customHeight="1">
      <c r="A11" s="274" t="s">
        <v>1033</v>
      </c>
      <c r="B11" s="126">
        <v>28853.538161131208</v>
      </c>
      <c r="C11" s="126">
        <v>31665.00855212472</v>
      </c>
      <c r="D11" s="126">
        <v>35134</v>
      </c>
      <c r="E11" s="126">
        <v>46724</v>
      </c>
      <c r="F11" s="126">
        <v>68678</v>
      </c>
      <c r="G11" s="126">
        <v>78062.829299965597</v>
      </c>
      <c r="H11" s="126">
        <v>94341.074342318607</v>
      </c>
      <c r="I11" s="126">
        <v>96644.537280470293</v>
      </c>
      <c r="J11" s="126">
        <v>99509.826716672105</v>
      </c>
      <c r="K11" s="126">
        <v>103115.68968184128</v>
      </c>
      <c r="L11" s="126">
        <v>108932</v>
      </c>
      <c r="M11" s="126">
        <v>115451</v>
      </c>
      <c r="N11" s="126">
        <v>118899</v>
      </c>
      <c r="O11" s="126">
        <v>124584</v>
      </c>
      <c r="P11" s="126">
        <v>128359</v>
      </c>
      <c r="Q11" s="126">
        <v>132386</v>
      </c>
      <c r="R11" s="126">
        <v>135020</v>
      </c>
      <c r="S11" s="126">
        <v>136533.9621231989</v>
      </c>
      <c r="T11" s="126">
        <v>138737</v>
      </c>
      <c r="U11" s="126">
        <v>140127.70843864867</v>
      </c>
      <c r="V11" s="126">
        <v>142369.77185656936</v>
      </c>
      <c r="W11" s="126">
        <v>144027.63604132412</v>
      </c>
      <c r="X11" s="126">
        <v>142169.22730548185</v>
      </c>
      <c r="Y11" s="126">
        <v>184199.09137989173</v>
      </c>
      <c r="Z11" s="126">
        <v>183825.72418631049</v>
      </c>
      <c r="AA11" s="126">
        <v>168099.53433899098</v>
      </c>
      <c r="AB11" s="126">
        <v>175788.97173715092</v>
      </c>
      <c r="AC11" s="126">
        <v>163791.29311902044</v>
      </c>
      <c r="AD11" s="126">
        <v>163601.73110557569</v>
      </c>
      <c r="AE11" s="126">
        <v>168435.63414130086</v>
      </c>
      <c r="AF11" s="126">
        <v>169830.17838475661</v>
      </c>
      <c r="AG11" s="126">
        <v>170246.27799988686</v>
      </c>
      <c r="AH11" s="126">
        <v>174556.97827435564</v>
      </c>
      <c r="AI11" s="126">
        <v>181490.18169777928</v>
      </c>
      <c r="AJ11" s="126">
        <v>184165.1211510069</v>
      </c>
      <c r="AK11" s="126">
        <v>175304.70135307586</v>
      </c>
    </row>
    <row r="12" spans="1:37" ht="16.5" customHeight="1">
      <c r="A12" s="274" t="s">
        <v>1150</v>
      </c>
      <c r="B12" s="126">
        <v>4345.8175638756002</v>
      </c>
      <c r="C12" s="126">
        <v>4681.1770760769577</v>
      </c>
      <c r="D12" s="126">
        <v>4544</v>
      </c>
      <c r="E12" s="126">
        <v>6055</v>
      </c>
      <c r="F12" s="126">
        <v>6059</v>
      </c>
      <c r="G12" s="126">
        <v>4477.6068789885057</v>
      </c>
      <c r="H12" s="126">
        <v>5726.3265627546771</v>
      </c>
      <c r="I12" s="126">
        <v>5750.2748281750091</v>
      </c>
      <c r="J12" s="126">
        <v>5778.0911089769943</v>
      </c>
      <c r="K12" s="126">
        <v>6125.0991479121494</v>
      </c>
      <c r="L12" s="126">
        <v>6409</v>
      </c>
      <c r="M12" s="126">
        <v>6419.9196593682</v>
      </c>
      <c r="N12" s="126">
        <v>6563.0978135055266</v>
      </c>
      <c r="O12" s="126">
        <v>6842</v>
      </c>
      <c r="P12" s="126">
        <v>7007</v>
      </c>
      <c r="Q12" s="126">
        <v>7663</v>
      </c>
      <c r="R12" s="126">
        <v>7590</v>
      </c>
      <c r="S12" s="126">
        <v>7069.6535795571353</v>
      </c>
      <c r="T12" s="126">
        <v>6845</v>
      </c>
      <c r="U12" s="126">
        <v>6781.6303087130373</v>
      </c>
      <c r="V12" s="126">
        <v>6800.890953492647</v>
      </c>
      <c r="W12" s="126">
        <v>6980.2913780328445</v>
      </c>
      <c r="X12" s="126">
        <v>6783.3176904100928</v>
      </c>
      <c r="Y12" s="126">
        <v>14515.681427156009</v>
      </c>
      <c r="Z12" s="126">
        <v>14823.457499626251</v>
      </c>
      <c r="AA12" s="126">
        <v>14387.471230913536</v>
      </c>
      <c r="AB12" s="126">
        <v>13769.530422622225</v>
      </c>
      <c r="AC12" s="126">
        <v>13807.345277818669</v>
      </c>
      <c r="AD12" s="126">
        <v>14781.002956070595</v>
      </c>
      <c r="AE12" s="126">
        <v>15166.915499718116</v>
      </c>
      <c r="AF12" s="126">
        <v>15998.904217135092</v>
      </c>
      <c r="AG12" s="126">
        <v>16229.86813509899</v>
      </c>
      <c r="AH12" s="126">
        <v>16349.513308120466</v>
      </c>
      <c r="AI12" s="126">
        <v>17227.368362223264</v>
      </c>
      <c r="AJ12" s="126">
        <v>18303.400487589784</v>
      </c>
      <c r="AK12" s="126">
        <v>17979.988906833642</v>
      </c>
    </row>
    <row r="13" spans="1:37" ht="16.5" customHeight="1">
      <c r="A13" s="187" t="s">
        <v>1151</v>
      </c>
      <c r="B13" s="181">
        <v>2142.7999999999997</v>
      </c>
      <c r="C13" s="181">
        <v>2008.1999999999998</v>
      </c>
      <c r="D13" s="181">
        <v>1883.1</v>
      </c>
      <c r="E13" s="181">
        <v>2176.1999999999998</v>
      </c>
      <c r="F13" s="181">
        <v>2286.8000000000002</v>
      </c>
      <c r="G13" s="181">
        <v>2790.7000000000003</v>
      </c>
      <c r="H13" s="181">
        <v>3241.6000000000004</v>
      </c>
      <c r="I13" s="181">
        <v>3306.2999999999997</v>
      </c>
      <c r="J13" s="181">
        <v>3354.5000000000005</v>
      </c>
      <c r="K13" s="181">
        <v>3434.8999999999996</v>
      </c>
      <c r="L13" s="181">
        <v>3467.5</v>
      </c>
      <c r="M13" s="181">
        <v>3550</v>
      </c>
      <c r="N13" s="181">
        <v>3081.5622999999996</v>
      </c>
      <c r="O13" s="181">
        <v>3200.9209389999996</v>
      </c>
      <c r="P13" s="181">
        <v>3346.9540780000002</v>
      </c>
      <c r="Q13" s="181">
        <v>3499.7134610000003</v>
      </c>
      <c r="R13" s="181">
        <v>3604.538556</v>
      </c>
      <c r="S13" s="181">
        <v>3735.398142</v>
      </c>
      <c r="T13" s="181">
        <v>3854.6011410000001</v>
      </c>
      <c r="U13" s="181">
        <v>3914.7703210000004</v>
      </c>
      <c r="V13" s="181">
        <v>3971.6239380000002</v>
      </c>
      <c r="W13" s="181">
        <v>4054.2636860000002</v>
      </c>
      <c r="X13" s="181">
        <v>4126.8361000000004</v>
      </c>
      <c r="Y13" s="181">
        <v>4237.7375000000002</v>
      </c>
      <c r="Z13" s="181">
        <v>4375.2062000000005</v>
      </c>
      <c r="AA13" s="181">
        <v>4474.5522799999999</v>
      </c>
      <c r="AB13" s="181">
        <v>4400.1776810000001</v>
      </c>
      <c r="AC13" s="181">
        <v>4331.4466919999995</v>
      </c>
      <c r="AD13" s="181">
        <v>4346.5713690000002</v>
      </c>
      <c r="AE13" s="181">
        <v>4413.3370009999999</v>
      </c>
      <c r="AF13" s="181">
        <v>4429.083423</v>
      </c>
      <c r="AG13" s="181">
        <v>4495.313588</v>
      </c>
      <c r="AH13" s="181">
        <v>4545.0075630000001</v>
      </c>
      <c r="AI13" s="181">
        <v>4574.2377610000003</v>
      </c>
      <c r="AJ13" s="181">
        <v>4591.9374189999999</v>
      </c>
      <c r="AK13" s="181">
        <v>4627.940915000001</v>
      </c>
    </row>
    <row r="14" spans="1:37" ht="16.5" customHeight="1">
      <c r="A14" s="275" t="s">
        <v>1152</v>
      </c>
      <c r="B14" s="126">
        <v>1576.4</v>
      </c>
      <c r="C14" s="126">
        <v>1528.3</v>
      </c>
      <c r="D14" s="126">
        <v>1409.3</v>
      </c>
      <c r="E14" s="126">
        <v>1526</v>
      </c>
      <c r="F14" s="126">
        <v>1677.2</v>
      </c>
      <c r="G14" s="126">
        <v>1862.9</v>
      </c>
      <c r="H14" s="126">
        <v>2129.9</v>
      </c>
      <c r="I14" s="126">
        <v>2166.6</v>
      </c>
      <c r="J14" s="126">
        <v>2178</v>
      </c>
      <c r="K14" s="126">
        <v>2209.6</v>
      </c>
      <c r="L14" s="126">
        <v>2162</v>
      </c>
      <c r="M14" s="126">
        <v>2183.6999999999998</v>
      </c>
      <c r="N14" s="126">
        <v>1812.5531000000001</v>
      </c>
      <c r="O14" s="126">
        <v>1849.070903</v>
      </c>
      <c r="P14" s="126">
        <v>1903.8102990000002</v>
      </c>
      <c r="Q14" s="126">
        <v>1985.0200579999998</v>
      </c>
      <c r="R14" s="126">
        <v>2040.788781</v>
      </c>
      <c r="S14" s="126">
        <v>2103.8762420000003</v>
      </c>
      <c r="T14" s="126">
        <v>2156.059389</v>
      </c>
      <c r="U14" s="126">
        <v>2177.1945690000002</v>
      </c>
      <c r="V14" s="126">
        <v>2169.4052269999997</v>
      </c>
      <c r="W14" s="126">
        <v>2192.1812369999998</v>
      </c>
      <c r="X14" s="126">
        <v>2214.041933</v>
      </c>
      <c r="Y14" s="126">
        <v>2241.0641999999998</v>
      </c>
      <c r="Z14" s="121">
        <v>2271.6938</v>
      </c>
      <c r="AA14" s="121">
        <v>2285.1493829999999</v>
      </c>
      <c r="AB14" s="121">
        <v>2228.504355</v>
      </c>
      <c r="AC14" s="121">
        <v>2108.6629499999999</v>
      </c>
      <c r="AD14" s="121">
        <v>2071.4024810000001</v>
      </c>
      <c r="AE14" s="121">
        <v>1995.766511</v>
      </c>
      <c r="AF14" s="277">
        <v>2011.7505430000001</v>
      </c>
      <c r="AG14" s="278">
        <v>2037.586534</v>
      </c>
      <c r="AH14" s="278">
        <v>2068.5757819999999</v>
      </c>
      <c r="AI14" s="278">
        <v>2086.3851439999999</v>
      </c>
      <c r="AJ14" s="278">
        <v>2108.7262380000002</v>
      </c>
      <c r="AK14" s="126">
        <v>2130.0072530000002</v>
      </c>
    </row>
    <row r="15" spans="1:37" ht="16.5" customHeight="1">
      <c r="A15" s="274" t="s">
        <v>1038</v>
      </c>
      <c r="B15" s="126">
        <v>74.8</v>
      </c>
      <c r="C15" s="126">
        <v>41.6</v>
      </c>
      <c r="D15" s="126">
        <v>33.700000000000003</v>
      </c>
      <c r="E15" s="126">
        <v>23.8</v>
      </c>
      <c r="F15" s="126">
        <v>17.5</v>
      </c>
      <c r="G15" s="126">
        <v>16.5</v>
      </c>
      <c r="H15" s="126">
        <v>24.2</v>
      </c>
      <c r="I15" s="126">
        <v>27.6</v>
      </c>
      <c r="J15" s="126">
        <v>28.6</v>
      </c>
      <c r="K15" s="126">
        <v>27.7</v>
      </c>
      <c r="L15" s="126">
        <v>34</v>
      </c>
      <c r="M15" s="126">
        <v>34.6</v>
      </c>
      <c r="N15" s="126">
        <v>37.467800000000004</v>
      </c>
      <c r="O15" s="126">
        <v>40.747527000000005</v>
      </c>
      <c r="P15" s="126">
        <v>43.282733</v>
      </c>
      <c r="Q15" s="126">
        <v>48.057755</v>
      </c>
      <c r="R15" s="126">
        <v>52.104104</v>
      </c>
      <c r="S15" s="126">
        <v>53.893865999999996</v>
      </c>
      <c r="T15" s="126">
        <v>61.050862000000002</v>
      </c>
      <c r="U15" s="126">
        <v>64.335696999999996</v>
      </c>
      <c r="V15" s="126">
        <v>67.362495999999993</v>
      </c>
      <c r="W15" s="126">
        <v>69.23226600000001</v>
      </c>
      <c r="X15" s="126">
        <v>74.335503000000003</v>
      </c>
      <c r="Y15" s="126">
        <v>83.543800000000005</v>
      </c>
      <c r="Z15" s="121">
        <v>87.586199999999991</v>
      </c>
      <c r="AA15" s="121">
        <v>90.301124000000002</v>
      </c>
      <c r="AB15" s="121">
        <v>93.256452999999993</v>
      </c>
      <c r="AC15" s="121">
        <v>96.269660000000002</v>
      </c>
      <c r="AD15" s="121">
        <v>100.796578</v>
      </c>
      <c r="AE15" s="121">
        <v>109.45534900000001</v>
      </c>
      <c r="AF15" s="277">
        <v>113.889816</v>
      </c>
      <c r="AG15" s="278">
        <v>116.79768</v>
      </c>
      <c r="AH15" s="278">
        <v>123.526692</v>
      </c>
      <c r="AI15" s="278">
        <v>129.96661</v>
      </c>
      <c r="AJ15" s="278">
        <v>130.955489</v>
      </c>
      <c r="AK15" s="126">
        <v>136.308164</v>
      </c>
    </row>
    <row r="16" spans="1:37" ht="16.5" customHeight="1">
      <c r="A16" s="274" t="s">
        <v>1039</v>
      </c>
      <c r="B16" s="126">
        <v>390.9</v>
      </c>
      <c r="C16" s="126">
        <v>395.3</v>
      </c>
      <c r="D16" s="126">
        <v>407.1</v>
      </c>
      <c r="E16" s="126">
        <v>423.1</v>
      </c>
      <c r="F16" s="126">
        <v>384.7</v>
      </c>
      <c r="G16" s="126">
        <v>450.8</v>
      </c>
      <c r="H16" s="126">
        <v>536.70000000000005</v>
      </c>
      <c r="I16" s="126">
        <v>527.20000000000005</v>
      </c>
      <c r="J16" s="126">
        <v>525.4</v>
      </c>
      <c r="K16" s="126">
        <v>522.1</v>
      </c>
      <c r="L16" s="126">
        <v>531.79999999999995</v>
      </c>
      <c r="M16" s="126">
        <v>537.20000000000005</v>
      </c>
      <c r="N16" s="126">
        <v>543.11169999999993</v>
      </c>
      <c r="O16" s="126">
        <v>557.67174899999998</v>
      </c>
      <c r="P16" s="126">
        <v>565.67763400000001</v>
      </c>
      <c r="Q16" s="126">
        <v>577.67558700000006</v>
      </c>
      <c r="R16" s="126">
        <v>595.24299199999996</v>
      </c>
      <c r="S16" s="126">
        <v>608.08966099999998</v>
      </c>
      <c r="T16" s="126">
        <v>620.85391299999992</v>
      </c>
      <c r="U16" s="126">
        <v>629.87168099999997</v>
      </c>
      <c r="V16" s="126">
        <v>642.42431899999997</v>
      </c>
      <c r="W16" s="126">
        <v>646.221586</v>
      </c>
      <c r="X16" s="126">
        <v>652.06330600000001</v>
      </c>
      <c r="Y16" s="126">
        <v>657.2761999999999</v>
      </c>
      <c r="Z16" s="121">
        <v>674.26800000000003</v>
      </c>
      <c r="AA16" s="121">
        <v>684.58174699999995</v>
      </c>
      <c r="AB16" s="121">
        <v>665.97647500000005</v>
      </c>
      <c r="AC16" s="121">
        <v>654.80258200000003</v>
      </c>
      <c r="AD16" s="121">
        <v>656.49828000000002</v>
      </c>
      <c r="AE16" s="121">
        <v>673.69160399999998</v>
      </c>
      <c r="AF16" s="277">
        <v>676.18974200000002</v>
      </c>
      <c r="AG16" s="278">
        <v>695.47054200000002</v>
      </c>
      <c r="AH16" s="278">
        <v>696.36984600000005</v>
      </c>
      <c r="AI16" s="278">
        <v>703.58616900000004</v>
      </c>
      <c r="AJ16" s="278">
        <v>705.15367100000003</v>
      </c>
      <c r="AK16" s="126">
        <v>718.50984100000005</v>
      </c>
    </row>
    <row r="17" spans="1:37" ht="16.5" customHeight="1">
      <c r="A17" s="274" t="s">
        <v>950</v>
      </c>
      <c r="B17" s="126">
        <v>100.7</v>
      </c>
      <c r="C17" s="126">
        <v>43</v>
      </c>
      <c r="D17" s="126">
        <v>33</v>
      </c>
      <c r="E17" s="126">
        <v>15.3</v>
      </c>
      <c r="F17" s="126">
        <v>13</v>
      </c>
      <c r="G17" s="126">
        <v>15.5</v>
      </c>
      <c r="H17" s="126">
        <v>13.8</v>
      </c>
      <c r="I17" s="126">
        <v>13.6</v>
      </c>
      <c r="J17" s="126">
        <v>13.9</v>
      </c>
      <c r="K17" s="126">
        <v>13</v>
      </c>
      <c r="L17" s="126">
        <v>13.7</v>
      </c>
      <c r="M17" s="126">
        <v>13.8</v>
      </c>
      <c r="N17" s="126">
        <v>13.6938</v>
      </c>
      <c r="O17" s="126">
        <v>13.955208000000001</v>
      </c>
      <c r="P17" s="126">
        <v>13.615451</v>
      </c>
      <c r="Q17" s="126">
        <v>14.199110000000001</v>
      </c>
      <c r="R17" s="126">
        <v>14.524903</v>
      </c>
      <c r="S17" s="126">
        <v>12.848810999999998</v>
      </c>
      <c r="T17" s="126">
        <v>13.899353999999999</v>
      </c>
      <c r="U17" s="126">
        <v>13.791274999999999</v>
      </c>
      <c r="V17" s="126">
        <v>13.423213000000001</v>
      </c>
      <c r="W17" s="126">
        <v>12.945122999999999</v>
      </c>
      <c r="X17" s="126">
        <v>12.210834999999999</v>
      </c>
      <c r="Y17" s="126">
        <v>11.4299</v>
      </c>
      <c r="Z17" s="121">
        <v>11.632700000000002</v>
      </c>
      <c r="AA17" s="121">
        <v>13.147833</v>
      </c>
      <c r="AB17" s="121">
        <v>12.079473999999999</v>
      </c>
      <c r="AC17" s="121">
        <v>11.558344</v>
      </c>
      <c r="AD17" s="121">
        <v>11.694728</v>
      </c>
      <c r="AE17" s="121">
        <v>11.684089999999999</v>
      </c>
      <c r="AF17" s="277">
        <v>11.392763</v>
      </c>
      <c r="AG17" s="278">
        <v>10.989075</v>
      </c>
      <c r="AH17" s="278">
        <v>11.771818</v>
      </c>
      <c r="AI17" s="278">
        <v>11.245654999999999</v>
      </c>
      <c r="AJ17" s="278">
        <v>11.038069999999999</v>
      </c>
      <c r="AK17" s="126">
        <v>10.289835999999999</v>
      </c>
    </row>
    <row r="18" spans="1:37" ht="16.5" customHeight="1">
      <c r="A18" s="274" t="s">
        <v>1041</v>
      </c>
      <c r="B18" s="126" t="s">
        <v>1027</v>
      </c>
      <c r="C18" s="126" t="s">
        <v>1027</v>
      </c>
      <c r="D18" s="126" t="s">
        <v>1027</v>
      </c>
      <c r="E18" s="126">
        <v>173</v>
      </c>
      <c r="F18" s="126">
        <v>179</v>
      </c>
      <c r="G18" s="126">
        <v>182.7</v>
      </c>
      <c r="H18" s="126">
        <v>212.7</v>
      </c>
      <c r="I18" s="126">
        <v>214.9</v>
      </c>
      <c r="J18" s="126">
        <v>218.8</v>
      </c>
      <c r="K18" s="126">
        <v>223.9</v>
      </c>
      <c r="L18" s="126">
        <v>230.8</v>
      </c>
      <c r="M18" s="126">
        <v>237.7</v>
      </c>
      <c r="N18" s="126">
        <v>241.86750000000001</v>
      </c>
      <c r="O18" s="126">
        <v>250.69705500000001</v>
      </c>
      <c r="P18" s="126">
        <v>259.40017</v>
      </c>
      <c r="Q18" s="126">
        <v>265.85056800000001</v>
      </c>
      <c r="R18" s="126">
        <v>270.88538599999998</v>
      </c>
      <c r="S18" s="126">
        <v>277.10832599999998</v>
      </c>
      <c r="T18" s="126">
        <v>283.54986300000002</v>
      </c>
      <c r="U18" s="126">
        <v>285.88436700000005</v>
      </c>
      <c r="V18" s="126">
        <v>294.51043900000002</v>
      </c>
      <c r="W18" s="126">
        <v>303.24243899999999</v>
      </c>
      <c r="X18" s="126">
        <v>314.58863499999995</v>
      </c>
      <c r="Y18" s="126">
        <v>325.08610000000004</v>
      </c>
      <c r="Z18" s="121">
        <v>337.44069999999999</v>
      </c>
      <c r="AA18" s="121">
        <v>337.36591299999998</v>
      </c>
      <c r="AB18" s="121">
        <v>342.09286900000001</v>
      </c>
      <c r="AC18" s="121">
        <v>338.99908799999997</v>
      </c>
      <c r="AD18" s="121">
        <v>344.13316200000003</v>
      </c>
      <c r="AE18" s="121">
        <v>354.90840700000001</v>
      </c>
      <c r="AF18" s="277">
        <v>366.536068</v>
      </c>
      <c r="AG18" s="278">
        <v>369.45944300000002</v>
      </c>
      <c r="AH18" s="278">
        <v>371.67725000000002</v>
      </c>
      <c r="AI18" s="278">
        <v>373.91618499999998</v>
      </c>
      <c r="AJ18" s="278">
        <v>375.39806399999998</v>
      </c>
      <c r="AK18" s="126">
        <v>377.34416399999998</v>
      </c>
    </row>
    <row r="19" spans="1:37" ht="16.5" customHeight="1">
      <c r="A19" s="275" t="s">
        <v>1153</v>
      </c>
      <c r="B19" s="126" t="s">
        <v>1027</v>
      </c>
      <c r="C19" s="126" t="s">
        <v>1027</v>
      </c>
      <c r="D19" s="126" t="s">
        <v>1027</v>
      </c>
      <c r="E19" s="126" t="s">
        <v>1027</v>
      </c>
      <c r="F19" s="126" t="s">
        <v>1027</v>
      </c>
      <c r="G19" s="126">
        <v>247.4</v>
      </c>
      <c r="H19" s="126">
        <v>305.89999999999998</v>
      </c>
      <c r="I19" s="126">
        <v>335</v>
      </c>
      <c r="J19" s="126">
        <v>363.5</v>
      </c>
      <c r="K19" s="126">
        <v>406</v>
      </c>
      <c r="L19" s="126">
        <v>463.7</v>
      </c>
      <c r="M19" s="126">
        <v>506.5</v>
      </c>
      <c r="N19" s="126">
        <v>363.08029999999997</v>
      </c>
      <c r="O19" s="126">
        <v>409.70596599999993</v>
      </c>
      <c r="P19" s="126">
        <v>469.06248499999998</v>
      </c>
      <c r="Q19" s="126">
        <v>494.148301</v>
      </c>
      <c r="R19" s="126">
        <v>531.669623</v>
      </c>
      <c r="S19" s="126">
        <v>577.57448899999997</v>
      </c>
      <c r="T19" s="126">
        <v>612.61605399999996</v>
      </c>
      <c r="U19" s="126">
        <v>639.92342099999996</v>
      </c>
      <c r="V19" s="126">
        <v>650.80096900000001</v>
      </c>
      <c r="W19" s="126">
        <v>683.28106700000001</v>
      </c>
      <c r="X19" s="126">
        <v>707.56024300000001</v>
      </c>
      <c r="Y19" s="126">
        <v>752.43640000000005</v>
      </c>
      <c r="Z19" s="121">
        <v>802.56240000000003</v>
      </c>
      <c r="AA19" s="121">
        <v>846.96034699999996</v>
      </c>
      <c r="AB19" s="121">
        <v>807.08798999999999</v>
      </c>
      <c r="AC19" s="121">
        <v>804.38807599999996</v>
      </c>
      <c r="AD19" s="121">
        <v>808.46129199999996</v>
      </c>
      <c r="AE19" s="121">
        <v>817.23871899999995</v>
      </c>
      <c r="AF19" s="277">
        <v>824.47880899999996</v>
      </c>
      <c r="AG19" s="278">
        <v>842.03005599999995</v>
      </c>
      <c r="AH19" s="278">
        <v>838.24480900000003</v>
      </c>
      <c r="AI19" s="278">
        <v>842.70380999999998</v>
      </c>
      <c r="AJ19" s="278">
        <v>836.27266999999995</v>
      </c>
      <c r="AK19" s="126">
        <v>831.11309300000005</v>
      </c>
    </row>
    <row r="20" spans="1:37" ht="16.5" customHeight="1">
      <c r="A20" s="274" t="s">
        <v>1043</v>
      </c>
      <c r="B20" s="126" t="s">
        <v>1027</v>
      </c>
      <c r="C20" s="126" t="s">
        <v>1027</v>
      </c>
      <c r="D20" s="126" t="s">
        <v>1027</v>
      </c>
      <c r="E20" s="126" t="s">
        <v>1027</v>
      </c>
      <c r="F20" s="279" t="s">
        <v>941</v>
      </c>
      <c r="G20" s="279" t="s">
        <v>941</v>
      </c>
      <c r="H20" s="126">
        <v>2.4</v>
      </c>
      <c r="I20" s="126">
        <v>2.4</v>
      </c>
      <c r="J20" s="126">
        <v>2.2999999999999998</v>
      </c>
      <c r="K20" s="126">
        <v>2.6</v>
      </c>
      <c r="L20" s="126">
        <v>2.1</v>
      </c>
      <c r="M20" s="126">
        <v>2.5</v>
      </c>
      <c r="N20" s="126">
        <v>2.0920000000000001</v>
      </c>
      <c r="O20" s="126">
        <v>2.0264960000000003</v>
      </c>
      <c r="P20" s="126">
        <v>2.3031790000000001</v>
      </c>
      <c r="Q20" s="126">
        <v>2.5125359999999999</v>
      </c>
      <c r="R20" s="126">
        <v>2.5111350000000003</v>
      </c>
      <c r="S20" s="126">
        <v>2.4652730000000003</v>
      </c>
      <c r="T20" s="126">
        <v>2.7188949999999998</v>
      </c>
      <c r="U20" s="126">
        <v>2.9700649999999995</v>
      </c>
      <c r="V20" s="126">
        <v>3.0463500000000003</v>
      </c>
      <c r="W20" s="126">
        <v>2.8285829999999996</v>
      </c>
      <c r="X20" s="126">
        <v>2.7829259999999998</v>
      </c>
      <c r="Y20" s="126">
        <v>3.4319999999999999</v>
      </c>
      <c r="Z20" s="121">
        <v>3.4140999999999999</v>
      </c>
      <c r="AA20" s="121">
        <v>3.3829259999999999</v>
      </c>
      <c r="AB20" s="121">
        <v>3.2993749999999999</v>
      </c>
      <c r="AC20" s="121">
        <v>3.2808989999999998</v>
      </c>
      <c r="AD20" s="121">
        <v>3.2500590000000003</v>
      </c>
      <c r="AE20" s="121">
        <v>3.3348740000000001</v>
      </c>
      <c r="AF20" s="277">
        <v>3.3140520000000002</v>
      </c>
      <c r="AG20" s="278">
        <v>3.6776900000000001</v>
      </c>
      <c r="AH20" s="278">
        <v>3.7752370000000002</v>
      </c>
      <c r="AI20" s="278">
        <v>3.864052</v>
      </c>
      <c r="AJ20" s="278">
        <v>4.717962</v>
      </c>
      <c r="AK20" s="126">
        <v>5.0868000000000002</v>
      </c>
    </row>
    <row r="21" spans="1:37" ht="16.5" customHeight="1">
      <c r="A21" s="274" t="s">
        <v>1154</v>
      </c>
      <c r="B21" s="126" t="s">
        <v>1027</v>
      </c>
      <c r="C21" s="126" t="s">
        <v>1027</v>
      </c>
      <c r="D21" s="126" t="s">
        <v>1027</v>
      </c>
      <c r="E21" s="126">
        <v>15</v>
      </c>
      <c r="F21" s="126">
        <v>15.4</v>
      </c>
      <c r="G21" s="126">
        <v>14.9</v>
      </c>
      <c r="H21" s="126">
        <v>16</v>
      </c>
      <c r="I21" s="126">
        <v>19</v>
      </c>
      <c r="J21" s="126">
        <v>24</v>
      </c>
      <c r="K21" s="126">
        <v>30</v>
      </c>
      <c r="L21" s="126">
        <v>29.4</v>
      </c>
      <c r="M21" s="126">
        <v>34</v>
      </c>
      <c r="N21" s="126">
        <v>67.69609999999966</v>
      </c>
      <c r="O21" s="126">
        <v>77.046034999999847</v>
      </c>
      <c r="P21" s="126">
        <v>89.802126999999928</v>
      </c>
      <c r="Q21" s="126">
        <v>112.24954600000001</v>
      </c>
      <c r="R21" s="126">
        <v>96.811631999999918</v>
      </c>
      <c r="S21" s="126">
        <v>99.541474000000107</v>
      </c>
      <c r="T21" s="126">
        <v>103.85281099999975</v>
      </c>
      <c r="U21" s="126">
        <v>100.79924600000004</v>
      </c>
      <c r="V21" s="126">
        <v>130.65092500000037</v>
      </c>
      <c r="W21" s="126">
        <v>144.33138500000041</v>
      </c>
      <c r="X21" s="126">
        <v>149.25271900000098</v>
      </c>
      <c r="Y21" s="126">
        <v>163.46890000000076</v>
      </c>
      <c r="Z21" s="121">
        <v>186.60829999999987</v>
      </c>
      <c r="AA21" s="121">
        <v>213.66300699999999</v>
      </c>
      <c r="AB21" s="121">
        <v>247.88068999999999</v>
      </c>
      <c r="AC21" s="121">
        <v>313.48509300000001</v>
      </c>
      <c r="AD21" s="121">
        <v>350.334789</v>
      </c>
      <c r="AE21" s="121">
        <v>447.25744699999996</v>
      </c>
      <c r="AF21" s="277">
        <v>421.53163000000001</v>
      </c>
      <c r="AG21" s="278">
        <v>419.30256800000001</v>
      </c>
      <c r="AH21" s="278">
        <v>431.06612899999999</v>
      </c>
      <c r="AI21" s="278">
        <v>422.57013599999999</v>
      </c>
      <c r="AJ21" s="278">
        <v>419.67525499999999</v>
      </c>
      <c r="AK21" s="126">
        <v>419.28176400000001</v>
      </c>
    </row>
    <row r="22" spans="1:37" ht="16.5" customHeight="1">
      <c r="A22" s="187" t="s">
        <v>22</v>
      </c>
      <c r="B22" s="181"/>
      <c r="C22" s="181"/>
      <c r="D22" s="181"/>
      <c r="E22" s="181"/>
      <c r="F22" s="181"/>
      <c r="G22" s="181"/>
      <c r="H22" s="181"/>
      <c r="I22" s="181"/>
      <c r="J22" s="181"/>
      <c r="K22" s="181"/>
      <c r="L22" s="181"/>
      <c r="M22" s="181"/>
      <c r="N22" s="280"/>
      <c r="O22" s="280"/>
      <c r="P22" s="280"/>
      <c r="Q22" s="121"/>
      <c r="R22" s="127"/>
      <c r="S22" s="121"/>
      <c r="T22" s="121"/>
      <c r="U22" s="121"/>
      <c r="V22" s="121"/>
      <c r="W22" s="121"/>
      <c r="X22" s="121"/>
      <c r="Y22" s="121"/>
      <c r="Z22" s="121"/>
      <c r="AA22" s="121"/>
      <c r="AB22" s="121"/>
      <c r="AC22" s="121"/>
      <c r="AD22" s="121"/>
      <c r="AE22" s="121"/>
      <c r="AF22" s="121"/>
      <c r="AG22" s="121"/>
      <c r="AH22" s="121"/>
      <c r="AI22" s="121"/>
      <c r="AJ22" s="121"/>
      <c r="AK22" s="126"/>
    </row>
    <row r="23" spans="1:37" ht="16.5" customHeight="1">
      <c r="A23" s="274" t="s">
        <v>1155</v>
      </c>
      <c r="B23" s="126">
        <v>404.464</v>
      </c>
      <c r="C23" s="126">
        <v>420.96199999999999</v>
      </c>
      <c r="D23" s="126">
        <v>427.065</v>
      </c>
      <c r="E23" s="126">
        <v>402.55700000000002</v>
      </c>
      <c r="F23" s="126">
        <v>428.49799999999999</v>
      </c>
      <c r="G23" s="126">
        <v>347.29199999999997</v>
      </c>
      <c r="H23" s="126">
        <v>379.58199999999999</v>
      </c>
      <c r="I23" s="126">
        <v>374.97399999999999</v>
      </c>
      <c r="J23" s="126">
        <v>390.24099999999999</v>
      </c>
      <c r="K23" s="126">
        <v>405.44600000000003</v>
      </c>
      <c r="L23" s="126">
        <v>440.89600000000002</v>
      </c>
      <c r="M23" s="126">
        <v>458.27100000000002</v>
      </c>
      <c r="N23" s="126">
        <v>468.79199999999997</v>
      </c>
      <c r="O23" s="126">
        <v>474.95400000000001</v>
      </c>
      <c r="P23" s="126">
        <v>474.947</v>
      </c>
      <c r="Q23" s="121">
        <v>490.44200000000001</v>
      </c>
      <c r="R23" s="121">
        <v>504.00099999999998</v>
      </c>
      <c r="S23" s="121">
        <v>499.54599999999999</v>
      </c>
      <c r="T23" s="121">
        <v>499.66800000000001</v>
      </c>
      <c r="U23" s="121">
        <v>515.99900000000002</v>
      </c>
      <c r="V23" s="121">
        <v>534.69600000000003</v>
      </c>
      <c r="W23" s="121">
        <v>547.56600000000003</v>
      </c>
      <c r="X23" s="126">
        <v>562.60699999999997</v>
      </c>
      <c r="Y23" s="126">
        <v>543.47500000000002</v>
      </c>
      <c r="Z23" s="126">
        <v>524.22299999999996</v>
      </c>
      <c r="AA23" s="121">
        <v>436.23500000000001</v>
      </c>
      <c r="AB23" s="121">
        <v>475.90600000000001</v>
      </c>
      <c r="AC23" s="121">
        <v>493.31099999999998</v>
      </c>
      <c r="AD23" s="121">
        <v>500.14800000000002</v>
      </c>
      <c r="AE23" s="121">
        <v>503.98399999999998</v>
      </c>
      <c r="AF23" s="121">
        <v>518.16700000000003</v>
      </c>
      <c r="AG23" s="126">
        <v>494.59</v>
      </c>
      <c r="AH23" s="126">
        <v>452.846</v>
      </c>
      <c r="AI23" s="126">
        <v>465.25200000000001</v>
      </c>
      <c r="AJ23" s="126">
        <v>476.52199999999999</v>
      </c>
      <c r="AK23" s="126">
        <v>444.61</v>
      </c>
    </row>
    <row r="24" spans="1:37" ht="16.5" customHeight="1">
      <c r="A24" s="274" t="s">
        <v>1156</v>
      </c>
      <c r="B24" s="126">
        <v>28170</v>
      </c>
      <c r="C24" s="126">
        <v>29336</v>
      </c>
      <c r="D24" s="126">
        <v>29890</v>
      </c>
      <c r="E24" s="126">
        <v>27656</v>
      </c>
      <c r="F24" s="126">
        <v>29277</v>
      </c>
      <c r="G24" s="126">
        <v>24920</v>
      </c>
      <c r="H24" s="126">
        <v>26159</v>
      </c>
      <c r="I24" s="126">
        <v>25628</v>
      </c>
      <c r="J24" s="126">
        <v>26128</v>
      </c>
      <c r="K24" s="126">
        <v>26883</v>
      </c>
      <c r="L24" s="126">
        <v>28485</v>
      </c>
      <c r="M24" s="126">
        <v>30383</v>
      </c>
      <c r="N24" s="126">
        <v>31715</v>
      </c>
      <c r="O24" s="126">
        <v>31660</v>
      </c>
      <c r="P24" s="126">
        <v>32657</v>
      </c>
      <c r="Q24" s="121">
        <v>33851</v>
      </c>
      <c r="R24" s="126">
        <v>34590</v>
      </c>
      <c r="S24" s="121">
        <v>34243</v>
      </c>
      <c r="T24" s="121">
        <v>34680</v>
      </c>
      <c r="U24" s="121">
        <v>35555</v>
      </c>
      <c r="V24" s="121">
        <v>37071</v>
      </c>
      <c r="W24" s="121">
        <v>37712</v>
      </c>
      <c r="X24" s="126">
        <v>38955</v>
      </c>
      <c r="Y24" s="126">
        <v>38186</v>
      </c>
      <c r="Z24" s="126">
        <v>37226</v>
      </c>
      <c r="AA24" s="121">
        <v>32115</v>
      </c>
      <c r="AB24" s="121">
        <v>35541</v>
      </c>
      <c r="AC24" s="121">
        <v>36649</v>
      </c>
      <c r="AD24" s="121">
        <v>36525</v>
      </c>
      <c r="AE24" s="121">
        <v>35253</v>
      </c>
      <c r="AF24" s="121">
        <v>37193</v>
      </c>
      <c r="AG24" s="126">
        <v>35853</v>
      </c>
      <c r="AH24" s="126">
        <v>32572</v>
      </c>
      <c r="AI24" s="126">
        <v>34065</v>
      </c>
      <c r="AJ24" s="126">
        <v>35018</v>
      </c>
      <c r="AK24" s="126">
        <v>33242</v>
      </c>
    </row>
    <row r="25" spans="1:37" ht="16.5" customHeight="1">
      <c r="A25" s="275" t="s">
        <v>1157</v>
      </c>
      <c r="B25" s="126">
        <v>209</v>
      </c>
      <c r="C25" s="126">
        <v>172</v>
      </c>
      <c r="D25" s="126">
        <v>93</v>
      </c>
      <c r="E25" s="126">
        <v>30</v>
      </c>
      <c r="F25" s="126">
        <v>30</v>
      </c>
      <c r="G25" s="126">
        <v>30</v>
      </c>
      <c r="H25" s="126">
        <v>33</v>
      </c>
      <c r="I25" s="126">
        <v>34</v>
      </c>
      <c r="J25" s="126">
        <v>34</v>
      </c>
      <c r="K25" s="126">
        <v>35</v>
      </c>
      <c r="L25" s="126">
        <v>34</v>
      </c>
      <c r="M25" s="126">
        <v>32</v>
      </c>
      <c r="N25" s="126">
        <v>30</v>
      </c>
      <c r="O25" s="126">
        <v>32</v>
      </c>
      <c r="P25" s="126">
        <v>33</v>
      </c>
      <c r="Q25" s="121">
        <v>34</v>
      </c>
      <c r="R25" s="126">
        <v>35</v>
      </c>
      <c r="S25" s="121">
        <v>36</v>
      </c>
      <c r="T25" s="121">
        <v>37.624215</v>
      </c>
      <c r="U25" s="121">
        <v>37.459214000000003</v>
      </c>
      <c r="V25" s="121">
        <v>37.158630000000002</v>
      </c>
      <c r="W25" s="121">
        <v>36.198799999999999</v>
      </c>
      <c r="X25" s="126">
        <v>36.083010999999999</v>
      </c>
      <c r="Y25" s="126">
        <v>37.483665999999999</v>
      </c>
      <c r="Z25" s="126">
        <v>37.735999999999997</v>
      </c>
      <c r="AA25" s="121">
        <v>38.299999999999997</v>
      </c>
      <c r="AB25" s="121">
        <v>37.453000000000003</v>
      </c>
      <c r="AC25" s="121">
        <v>37.090000000000003</v>
      </c>
      <c r="AD25" s="121">
        <v>37.64</v>
      </c>
      <c r="AE25" s="126">
        <v>38.409999999999997</v>
      </c>
      <c r="AF25" s="126">
        <v>38.012999999999998</v>
      </c>
      <c r="AG25" s="126">
        <v>37.798127000000001</v>
      </c>
      <c r="AH25" s="126">
        <v>37.808</v>
      </c>
      <c r="AI25" s="126">
        <v>37.859000000000002</v>
      </c>
      <c r="AJ25" s="126">
        <v>37.825000000000003</v>
      </c>
      <c r="AK25" s="137">
        <v>38.204999999999998</v>
      </c>
    </row>
    <row r="26" spans="1:37" ht="16.5" customHeight="1">
      <c r="A26" s="275" t="s">
        <v>1158</v>
      </c>
      <c r="B26" s="126">
        <v>2208.2159999999999</v>
      </c>
      <c r="C26" s="126">
        <v>1775.02</v>
      </c>
      <c r="D26" s="126">
        <v>689.66800000000001</v>
      </c>
      <c r="E26" s="126">
        <v>252.93799999999999</v>
      </c>
      <c r="F26" s="126">
        <v>235</v>
      </c>
      <c r="G26" s="126">
        <v>251</v>
      </c>
      <c r="H26" s="126">
        <v>301</v>
      </c>
      <c r="I26" s="126">
        <v>313</v>
      </c>
      <c r="J26" s="126">
        <v>307.25400000000002</v>
      </c>
      <c r="K26" s="126">
        <v>303.24299999999999</v>
      </c>
      <c r="L26" s="126">
        <v>304</v>
      </c>
      <c r="M26" s="126">
        <v>292</v>
      </c>
      <c r="N26" s="126">
        <v>276</v>
      </c>
      <c r="O26" s="126">
        <v>288</v>
      </c>
      <c r="P26" s="126">
        <v>312</v>
      </c>
      <c r="Q26" s="121">
        <v>342</v>
      </c>
      <c r="R26" s="281">
        <v>368</v>
      </c>
      <c r="S26" s="126">
        <v>378</v>
      </c>
      <c r="T26" s="126">
        <v>378.54229099999998</v>
      </c>
      <c r="U26" s="126">
        <v>331.86369999999999</v>
      </c>
      <c r="V26" s="121">
        <v>308.43726900000001</v>
      </c>
      <c r="W26" s="121">
        <v>264.79555699999997</v>
      </c>
      <c r="X26" s="126">
        <v>263.90816699999999</v>
      </c>
      <c r="Y26" s="126">
        <v>266.54528599999998</v>
      </c>
      <c r="Z26" s="126">
        <v>271.762</v>
      </c>
      <c r="AA26" s="121">
        <v>282.76400000000001</v>
      </c>
      <c r="AB26" s="121">
        <v>294.82</v>
      </c>
      <c r="AC26" s="121">
        <v>296.315</v>
      </c>
      <c r="AD26" s="121">
        <v>319.08800000000002</v>
      </c>
      <c r="AE26" s="126">
        <v>324.94900000000001</v>
      </c>
      <c r="AF26" s="126">
        <v>324.68299999999999</v>
      </c>
      <c r="AG26" s="126">
        <v>319.46379400000001</v>
      </c>
      <c r="AH26" s="126">
        <v>316.38400000000001</v>
      </c>
      <c r="AI26" s="126">
        <v>316.14800000000002</v>
      </c>
      <c r="AJ26" s="126">
        <v>272.54000000000002</v>
      </c>
      <c r="AK26" s="126">
        <v>278.88900000000001</v>
      </c>
    </row>
    <row r="27" spans="1:37" ht="16.5" customHeight="1" thickBot="1">
      <c r="A27" s="282" t="s">
        <v>1159</v>
      </c>
      <c r="B27" s="190">
        <v>613.46399999999994</v>
      </c>
      <c r="C27" s="190">
        <v>592.96199999999999</v>
      </c>
      <c r="D27" s="190">
        <v>520.06500000000005</v>
      </c>
      <c r="E27" s="190">
        <v>432.55700000000002</v>
      </c>
      <c r="F27" s="190">
        <v>458.49799999999999</v>
      </c>
      <c r="G27" s="190">
        <v>377.29199999999997</v>
      </c>
      <c r="H27" s="190">
        <v>412.58199999999999</v>
      </c>
      <c r="I27" s="190">
        <v>408.97399999999999</v>
      </c>
      <c r="J27" s="190">
        <v>424.24099999999999</v>
      </c>
      <c r="K27" s="190">
        <v>440.44600000000003</v>
      </c>
      <c r="L27" s="190">
        <v>474.89600000000002</v>
      </c>
      <c r="M27" s="190">
        <v>490.27100000000002</v>
      </c>
      <c r="N27" s="190">
        <v>498.79199999999997</v>
      </c>
      <c r="O27" s="190">
        <v>506.95400000000001</v>
      </c>
      <c r="P27" s="190">
        <v>507.947</v>
      </c>
      <c r="Q27" s="190">
        <v>524.44200000000001</v>
      </c>
      <c r="R27" s="190">
        <v>539.00099999999998</v>
      </c>
      <c r="S27" s="190">
        <v>535.54600000000005</v>
      </c>
      <c r="T27" s="190">
        <v>537.29221500000006</v>
      </c>
      <c r="U27" s="190">
        <v>553.458214</v>
      </c>
      <c r="V27" s="190">
        <v>571.85463000000004</v>
      </c>
      <c r="W27" s="190">
        <v>583.76480000000004</v>
      </c>
      <c r="X27" s="190">
        <v>598.69001099999991</v>
      </c>
      <c r="Y27" s="190">
        <v>580.95866599999999</v>
      </c>
      <c r="Z27" s="190">
        <v>561.95899999999995</v>
      </c>
      <c r="AA27" s="190">
        <v>474.53500000000003</v>
      </c>
      <c r="AB27" s="190">
        <v>513.35900000000004</v>
      </c>
      <c r="AC27" s="190">
        <v>530.40099999999995</v>
      </c>
      <c r="AD27" s="190">
        <v>537.78800000000001</v>
      </c>
      <c r="AE27" s="190">
        <v>542.39400000000001</v>
      </c>
      <c r="AF27" s="190">
        <v>556.18000000000006</v>
      </c>
      <c r="AG27" s="190">
        <v>532.38812699999994</v>
      </c>
      <c r="AH27" s="190">
        <v>490.654</v>
      </c>
      <c r="AI27" s="190">
        <v>503.11099999999999</v>
      </c>
      <c r="AJ27" s="190">
        <v>514.34699999999998</v>
      </c>
      <c r="AK27" s="190">
        <v>482.815</v>
      </c>
    </row>
    <row r="28" spans="1:37">
      <c r="A28" s="283" t="s">
        <v>1160</v>
      </c>
      <c r="B28" s="283"/>
      <c r="C28" s="283"/>
      <c r="D28" s="283"/>
      <c r="E28" s="283"/>
      <c r="F28" s="283"/>
      <c r="G28" s="283"/>
      <c r="H28" s="283"/>
      <c r="I28" s="283"/>
      <c r="J28" s="283"/>
      <c r="K28" s="283"/>
      <c r="L28" s="283"/>
      <c r="M28" s="283"/>
      <c r="N28" s="283"/>
      <c r="O28" s="283"/>
      <c r="P28" s="283"/>
      <c r="Q28" s="283"/>
      <c r="R28" s="283"/>
      <c r="S28" s="283"/>
      <c r="T28" s="283"/>
      <c r="U28" s="283"/>
      <c r="V28" s="283"/>
      <c r="W28" s="213"/>
      <c r="X28" s="196"/>
      <c r="Y28" s="196"/>
      <c r="Z28" s="196"/>
      <c r="AA28" s="196"/>
      <c r="AB28" s="196"/>
      <c r="AC28" s="196"/>
      <c r="AD28" s="196"/>
      <c r="AE28" s="196"/>
      <c r="AF28" s="196"/>
      <c r="AG28" s="196"/>
      <c r="AH28" s="196"/>
      <c r="AI28" s="196"/>
      <c r="AJ28" s="196"/>
      <c r="AK28" s="196"/>
    </row>
    <row r="29" spans="1:37">
      <c r="A29" s="267"/>
      <c r="B29" s="267"/>
      <c r="C29" s="267"/>
      <c r="D29" s="267"/>
      <c r="E29" s="267"/>
      <c r="F29" s="267"/>
      <c r="G29" s="267"/>
      <c r="H29" s="267"/>
      <c r="I29" s="267"/>
      <c r="J29" s="267"/>
      <c r="K29" s="267"/>
      <c r="L29" s="267"/>
      <c r="M29" s="267"/>
      <c r="N29" s="267"/>
      <c r="O29" s="267"/>
      <c r="P29" s="267"/>
      <c r="Q29" s="267"/>
      <c r="R29" s="267"/>
      <c r="S29" s="267"/>
      <c r="T29" s="267"/>
      <c r="U29" s="267"/>
      <c r="V29" s="267"/>
      <c r="W29" s="284"/>
      <c r="X29" s="284"/>
      <c r="Y29" s="284"/>
      <c r="Z29" s="284"/>
      <c r="AA29" s="196"/>
      <c r="AB29" s="196"/>
      <c r="AC29" s="196"/>
      <c r="AD29" s="196"/>
      <c r="AE29" s="196"/>
      <c r="AF29" s="196"/>
      <c r="AG29" s="196"/>
      <c r="AH29" s="196"/>
      <c r="AI29" s="196"/>
      <c r="AJ29" s="196"/>
      <c r="AK29" s="196"/>
    </row>
    <row r="30" spans="1:37" ht="13.5">
      <c r="A30" s="285" t="s">
        <v>1161</v>
      </c>
      <c r="B30" s="285"/>
      <c r="C30" s="285"/>
      <c r="D30" s="285"/>
      <c r="E30" s="285"/>
      <c r="F30" s="285"/>
      <c r="G30" s="285"/>
      <c r="H30" s="285"/>
      <c r="I30" s="285"/>
      <c r="J30" s="285"/>
      <c r="K30" s="285"/>
      <c r="L30" s="285"/>
      <c r="M30" s="285"/>
      <c r="N30" s="285"/>
      <c r="O30" s="285"/>
      <c r="P30" s="285"/>
      <c r="Q30" s="285"/>
      <c r="R30" s="285"/>
      <c r="S30" s="285"/>
      <c r="T30" s="285"/>
      <c r="U30" s="285"/>
      <c r="V30" s="285"/>
      <c r="W30" s="286"/>
      <c r="X30" s="286"/>
      <c r="Y30" s="286"/>
      <c r="Z30" s="286"/>
      <c r="AA30" s="196"/>
      <c r="AB30" s="196"/>
      <c r="AC30" s="196"/>
      <c r="AD30" s="196"/>
      <c r="AE30" s="196"/>
      <c r="AF30" s="196"/>
      <c r="AG30" s="196"/>
      <c r="AH30" s="196"/>
      <c r="AI30" s="196"/>
      <c r="AJ30" s="196"/>
      <c r="AK30" s="196"/>
    </row>
    <row r="31" spans="1:37" ht="38.25" customHeight="1">
      <c r="A31" s="259" t="s">
        <v>1162</v>
      </c>
      <c r="B31" s="285"/>
      <c r="C31" s="285"/>
      <c r="D31" s="285"/>
      <c r="E31" s="285"/>
      <c r="F31" s="285"/>
      <c r="G31" s="285"/>
      <c r="H31" s="285"/>
      <c r="I31" s="285"/>
      <c r="J31" s="285"/>
      <c r="K31" s="285"/>
      <c r="L31" s="285"/>
      <c r="M31" s="285"/>
      <c r="N31" s="285"/>
      <c r="O31" s="285"/>
      <c r="P31" s="285"/>
      <c r="Q31" s="285"/>
      <c r="R31" s="285"/>
      <c r="S31" s="285"/>
      <c r="T31" s="285"/>
      <c r="U31" s="285"/>
      <c r="V31" s="285"/>
      <c r="W31" s="213"/>
      <c r="X31" s="196"/>
      <c r="Y31" s="196"/>
      <c r="Z31" s="196"/>
      <c r="AA31" s="196"/>
      <c r="AB31" s="196"/>
      <c r="AC31" s="196"/>
      <c r="AD31" s="196"/>
      <c r="AE31" s="196"/>
      <c r="AF31" s="196"/>
      <c r="AG31" s="196"/>
      <c r="AH31" s="196"/>
      <c r="AI31" s="196"/>
      <c r="AJ31" s="196"/>
      <c r="AK31" s="196"/>
    </row>
    <row r="32" spans="1:37" ht="13.5">
      <c r="A32" s="285" t="s">
        <v>1163</v>
      </c>
      <c r="B32" s="285"/>
      <c r="C32" s="285"/>
      <c r="D32" s="285"/>
      <c r="E32" s="285"/>
      <c r="F32" s="285"/>
      <c r="G32" s="285"/>
      <c r="H32" s="285"/>
      <c r="I32" s="285"/>
      <c r="J32" s="285"/>
      <c r="K32" s="285"/>
      <c r="L32" s="285"/>
      <c r="M32" s="285"/>
      <c r="N32" s="285"/>
      <c r="O32" s="285"/>
      <c r="P32" s="285"/>
      <c r="Q32" s="285"/>
      <c r="R32" s="285"/>
      <c r="S32" s="285"/>
      <c r="T32" s="285"/>
      <c r="U32" s="285"/>
      <c r="V32" s="285"/>
      <c r="W32" s="213"/>
      <c r="X32" s="196"/>
      <c r="Y32" s="196"/>
      <c r="Z32" s="196"/>
      <c r="AA32" s="196"/>
      <c r="AB32" s="196"/>
      <c r="AC32" s="196"/>
      <c r="AD32" s="196"/>
      <c r="AE32" s="196"/>
      <c r="AF32" s="196"/>
      <c r="AG32" s="196"/>
      <c r="AH32" s="196"/>
      <c r="AI32" s="196"/>
      <c r="AJ32" s="196"/>
      <c r="AK32" s="196"/>
    </row>
    <row r="33" spans="1:37" ht="13.5">
      <c r="A33" s="285" t="s">
        <v>1164</v>
      </c>
      <c r="B33" s="285"/>
      <c r="C33" s="285"/>
      <c r="D33" s="285"/>
      <c r="E33" s="285"/>
      <c r="F33" s="285"/>
      <c r="G33" s="285"/>
      <c r="H33" s="285"/>
      <c r="I33" s="285"/>
      <c r="J33" s="285"/>
      <c r="K33" s="285"/>
      <c r="L33" s="285"/>
      <c r="M33" s="285"/>
      <c r="N33" s="285"/>
      <c r="O33" s="285"/>
      <c r="P33" s="285"/>
      <c r="Q33" s="285"/>
      <c r="R33" s="285"/>
      <c r="S33" s="285"/>
      <c r="T33" s="285"/>
      <c r="U33" s="285"/>
      <c r="V33" s="285"/>
      <c r="W33" s="213"/>
      <c r="X33" s="196"/>
      <c r="Y33" s="196"/>
      <c r="Z33" s="196"/>
      <c r="AA33" s="196"/>
      <c r="AB33" s="196"/>
      <c r="AC33" s="196"/>
      <c r="AD33" s="196"/>
      <c r="AE33" s="196"/>
      <c r="AF33" s="196"/>
      <c r="AG33" s="196"/>
      <c r="AH33" s="196"/>
      <c r="AI33" s="196"/>
      <c r="AJ33" s="196"/>
      <c r="AK33" s="196"/>
    </row>
    <row r="34" spans="1:37" ht="27" customHeight="1">
      <c r="A34" s="285" t="s">
        <v>1165</v>
      </c>
      <c r="B34" s="285"/>
      <c r="C34" s="285"/>
      <c r="D34" s="285"/>
      <c r="E34" s="285"/>
      <c r="F34" s="285"/>
      <c r="G34" s="285"/>
      <c r="H34" s="285"/>
      <c r="I34" s="285"/>
      <c r="J34" s="285"/>
      <c r="K34" s="285"/>
      <c r="L34" s="285"/>
      <c r="M34" s="285"/>
      <c r="N34" s="285"/>
      <c r="O34" s="285"/>
      <c r="P34" s="285"/>
      <c r="Q34" s="285"/>
      <c r="R34" s="285"/>
      <c r="S34" s="285"/>
      <c r="T34" s="285"/>
      <c r="U34" s="285"/>
      <c r="V34" s="285"/>
      <c r="W34" s="213"/>
      <c r="X34" s="196"/>
      <c r="Y34" s="196"/>
      <c r="Z34" s="196"/>
      <c r="AA34" s="196"/>
      <c r="AB34" s="196"/>
      <c r="AC34" s="196"/>
      <c r="AD34" s="196"/>
      <c r="AE34" s="196"/>
      <c r="AF34" s="196"/>
      <c r="AG34" s="196"/>
      <c r="AH34" s="196"/>
      <c r="AI34" s="196"/>
      <c r="AJ34" s="196"/>
      <c r="AK34" s="196"/>
    </row>
    <row r="35" spans="1:37" ht="13.5">
      <c r="A35" s="285" t="s">
        <v>1166</v>
      </c>
      <c r="B35" s="285"/>
      <c r="C35" s="285"/>
      <c r="D35" s="285"/>
      <c r="E35" s="285"/>
      <c r="F35" s="285"/>
      <c r="G35" s="285"/>
      <c r="H35" s="285"/>
      <c r="I35" s="285"/>
      <c r="J35" s="285"/>
      <c r="K35" s="285"/>
      <c r="L35" s="285"/>
      <c r="M35" s="285"/>
      <c r="N35" s="285"/>
      <c r="O35" s="285"/>
      <c r="P35" s="285"/>
      <c r="Q35" s="285"/>
      <c r="R35" s="285"/>
      <c r="S35" s="285"/>
      <c r="T35" s="285"/>
      <c r="U35" s="285"/>
      <c r="V35" s="285"/>
      <c r="W35" s="213"/>
      <c r="X35" s="196"/>
      <c r="Y35" s="196"/>
      <c r="Z35" s="196"/>
      <c r="AA35" s="196"/>
      <c r="AB35" s="196"/>
      <c r="AC35" s="196"/>
      <c r="AD35" s="196"/>
      <c r="AE35" s="196"/>
      <c r="AF35" s="196"/>
      <c r="AG35" s="196"/>
      <c r="AH35" s="196"/>
      <c r="AI35" s="196"/>
      <c r="AJ35" s="196"/>
      <c r="AK35" s="196"/>
    </row>
    <row r="36" spans="1:37" ht="13.5">
      <c r="A36" s="285" t="s">
        <v>1167</v>
      </c>
      <c r="B36" s="285"/>
      <c r="C36" s="285"/>
      <c r="D36" s="285"/>
      <c r="E36" s="285"/>
      <c r="F36" s="285"/>
      <c r="G36" s="285"/>
      <c r="H36" s="285"/>
      <c r="I36" s="285"/>
      <c r="J36" s="285"/>
      <c r="K36" s="285"/>
      <c r="L36" s="285"/>
      <c r="M36" s="285"/>
      <c r="N36" s="285"/>
      <c r="O36" s="285"/>
      <c r="P36" s="285"/>
      <c r="Q36" s="285"/>
      <c r="R36" s="285"/>
      <c r="S36" s="285"/>
      <c r="T36" s="285"/>
      <c r="U36" s="285"/>
      <c r="V36" s="285"/>
      <c r="W36" s="213"/>
      <c r="X36" s="196"/>
      <c r="Y36" s="196"/>
      <c r="Z36" s="196"/>
      <c r="AA36" s="196"/>
      <c r="AB36" s="196"/>
      <c r="AC36" s="196"/>
      <c r="AD36" s="196"/>
      <c r="AE36" s="196"/>
      <c r="AF36" s="196"/>
      <c r="AG36" s="196"/>
      <c r="AH36" s="196"/>
      <c r="AI36" s="196"/>
      <c r="AJ36" s="196"/>
      <c r="AK36" s="196"/>
    </row>
    <row r="37" spans="1:37" ht="13.5">
      <c r="A37" s="285" t="s">
        <v>1168</v>
      </c>
      <c r="B37" s="285"/>
      <c r="C37" s="285"/>
      <c r="D37" s="285"/>
      <c r="E37" s="285"/>
      <c r="F37" s="285"/>
      <c r="G37" s="285"/>
      <c r="H37" s="285"/>
      <c r="I37" s="285"/>
      <c r="J37" s="285"/>
      <c r="K37" s="285"/>
      <c r="L37" s="285"/>
      <c r="M37" s="285"/>
      <c r="N37" s="285"/>
      <c r="O37" s="285"/>
      <c r="P37" s="285"/>
      <c r="Q37" s="285"/>
      <c r="R37" s="285"/>
      <c r="S37" s="285"/>
      <c r="T37" s="285"/>
      <c r="U37" s="285"/>
      <c r="V37" s="285"/>
      <c r="W37" s="213"/>
      <c r="X37" s="196"/>
      <c r="Y37" s="196"/>
      <c r="Z37" s="196"/>
      <c r="AA37" s="196"/>
      <c r="AB37" s="196"/>
      <c r="AC37" s="196"/>
      <c r="AD37" s="196"/>
      <c r="AE37" s="196"/>
      <c r="AF37" s="196"/>
      <c r="AG37" s="196"/>
      <c r="AH37" s="196"/>
      <c r="AI37" s="196"/>
      <c r="AJ37" s="196"/>
      <c r="AK37" s="196"/>
    </row>
    <row r="38" spans="1:37" ht="13.5">
      <c r="A38" s="285" t="s">
        <v>1169</v>
      </c>
      <c r="B38" s="285"/>
      <c r="C38" s="285"/>
      <c r="D38" s="285"/>
      <c r="E38" s="285"/>
      <c r="F38" s="285"/>
      <c r="G38" s="285"/>
      <c r="H38" s="285"/>
      <c r="I38" s="285"/>
      <c r="J38" s="285"/>
      <c r="K38" s="285"/>
      <c r="L38" s="285"/>
      <c r="M38" s="285"/>
      <c r="N38" s="285"/>
      <c r="O38" s="285"/>
      <c r="P38" s="285"/>
      <c r="Q38" s="285"/>
      <c r="R38" s="285"/>
      <c r="S38" s="285"/>
      <c r="T38" s="285"/>
      <c r="U38" s="285"/>
      <c r="V38" s="285"/>
      <c r="W38" s="213"/>
      <c r="X38" s="196"/>
      <c r="Y38" s="196"/>
      <c r="Z38" s="196"/>
      <c r="AA38" s="196"/>
      <c r="AB38" s="196"/>
      <c r="AC38" s="196"/>
      <c r="AD38" s="196"/>
      <c r="AE38" s="196"/>
      <c r="AF38" s="196"/>
      <c r="AG38" s="196"/>
      <c r="AH38" s="196"/>
      <c r="AI38" s="196"/>
      <c r="AJ38" s="196"/>
      <c r="AK38" s="196"/>
    </row>
    <row r="39" spans="1:37" ht="27" customHeight="1">
      <c r="A39" s="285" t="s">
        <v>1170</v>
      </c>
      <c r="B39" s="285"/>
      <c r="C39" s="285"/>
      <c r="D39" s="285"/>
      <c r="E39" s="285"/>
      <c r="F39" s="285"/>
      <c r="G39" s="285"/>
      <c r="H39" s="285"/>
      <c r="I39" s="285"/>
      <c r="J39" s="285"/>
      <c r="K39" s="285"/>
      <c r="L39" s="285"/>
      <c r="M39" s="285"/>
      <c r="N39" s="285"/>
      <c r="O39" s="285"/>
      <c r="P39" s="285"/>
      <c r="Q39" s="285"/>
      <c r="R39" s="285"/>
      <c r="S39" s="285"/>
      <c r="T39" s="285"/>
      <c r="U39" s="285"/>
      <c r="V39" s="285"/>
      <c r="W39" s="213"/>
      <c r="X39" s="213"/>
      <c r="Y39" s="213"/>
      <c r="Z39" s="213"/>
      <c r="AA39" s="213"/>
      <c r="AB39" s="213"/>
      <c r="AC39" s="213"/>
      <c r="AD39" s="213"/>
      <c r="AE39" s="213"/>
      <c r="AF39" s="213"/>
      <c r="AG39" s="213"/>
      <c r="AH39" s="213"/>
      <c r="AI39" s="213"/>
      <c r="AJ39" s="213"/>
      <c r="AK39" s="213"/>
    </row>
    <row r="40" spans="1:37" ht="13.5">
      <c r="A40" s="285"/>
      <c r="B40" s="285"/>
      <c r="C40" s="285"/>
      <c r="D40" s="285"/>
      <c r="E40" s="285"/>
      <c r="F40" s="285"/>
      <c r="G40" s="285"/>
      <c r="H40" s="285"/>
      <c r="I40" s="285"/>
      <c r="J40" s="285"/>
      <c r="K40" s="285"/>
      <c r="L40" s="285"/>
      <c r="M40" s="285"/>
      <c r="N40" s="285"/>
      <c r="O40" s="285"/>
      <c r="P40" s="285"/>
      <c r="Q40" s="285"/>
      <c r="R40" s="285"/>
      <c r="S40" s="285"/>
      <c r="T40" s="285"/>
      <c r="U40" s="285"/>
      <c r="V40" s="285"/>
      <c r="W40" s="213"/>
      <c r="X40" s="213"/>
      <c r="Y40" s="213"/>
      <c r="Z40" s="213"/>
      <c r="AA40" s="213"/>
      <c r="AB40" s="213"/>
      <c r="AC40" s="213"/>
      <c r="AD40" s="213"/>
      <c r="AE40" s="213"/>
      <c r="AF40" s="213"/>
      <c r="AG40" s="213"/>
      <c r="AH40" s="213"/>
      <c r="AI40" s="213"/>
      <c r="AJ40" s="213"/>
      <c r="AK40" s="213"/>
    </row>
    <row r="41" spans="1:37">
      <c r="A41" s="287" t="s">
        <v>1059</v>
      </c>
      <c r="B41" s="287"/>
      <c r="C41" s="287"/>
      <c r="D41" s="287"/>
      <c r="E41" s="287"/>
      <c r="F41" s="287"/>
      <c r="G41" s="287"/>
      <c r="H41" s="287"/>
      <c r="I41" s="287"/>
      <c r="J41" s="287"/>
      <c r="K41" s="287"/>
      <c r="L41" s="287"/>
      <c r="M41" s="287"/>
      <c r="N41" s="287"/>
      <c r="O41" s="287"/>
      <c r="P41" s="287"/>
      <c r="Q41" s="287"/>
      <c r="R41" s="287"/>
      <c r="S41" s="287"/>
      <c r="T41" s="287"/>
      <c r="U41" s="287"/>
      <c r="V41" s="287"/>
      <c r="W41" s="213"/>
      <c r="X41" s="196"/>
      <c r="Y41" s="196"/>
      <c r="Z41" s="196"/>
      <c r="AA41" s="196"/>
      <c r="AB41" s="196"/>
      <c r="AC41" s="196"/>
      <c r="AD41" s="196"/>
      <c r="AE41" s="196"/>
      <c r="AF41" s="196"/>
      <c r="AG41" s="196"/>
      <c r="AH41" s="196"/>
      <c r="AI41" s="196"/>
      <c r="AJ41" s="196"/>
      <c r="AK41" s="196"/>
    </row>
    <row r="42" spans="1:37">
      <c r="A42" s="265" t="s">
        <v>1171</v>
      </c>
      <c r="B42" s="265"/>
      <c r="C42" s="265"/>
      <c r="D42" s="265"/>
      <c r="E42" s="265"/>
      <c r="F42" s="265"/>
      <c r="G42" s="265"/>
      <c r="H42" s="265"/>
      <c r="I42" s="265"/>
      <c r="J42" s="265"/>
      <c r="K42" s="265"/>
      <c r="L42" s="265"/>
      <c r="M42" s="265"/>
      <c r="N42" s="265"/>
      <c r="O42" s="265"/>
      <c r="P42" s="265"/>
      <c r="Q42" s="265"/>
      <c r="R42" s="265"/>
      <c r="S42" s="265"/>
      <c r="T42" s="265"/>
      <c r="U42" s="265"/>
      <c r="V42" s="265"/>
      <c r="W42" s="213"/>
      <c r="X42" s="196"/>
      <c r="Y42" s="196"/>
      <c r="Z42" s="196"/>
      <c r="AA42" s="196"/>
      <c r="AB42" s="196"/>
      <c r="AC42" s="196"/>
      <c r="AD42" s="196"/>
      <c r="AE42" s="196"/>
      <c r="AF42" s="196"/>
      <c r="AG42" s="196"/>
      <c r="AH42" s="196"/>
      <c r="AI42" s="196"/>
      <c r="AJ42" s="196"/>
      <c r="AK42" s="196"/>
    </row>
    <row r="43" spans="1:37">
      <c r="A43" s="265" t="s">
        <v>1068</v>
      </c>
      <c r="B43" s="265"/>
      <c r="C43" s="265"/>
      <c r="D43" s="265"/>
      <c r="E43" s="265"/>
      <c r="F43" s="265"/>
      <c r="G43" s="265"/>
      <c r="H43" s="265"/>
      <c r="I43" s="265"/>
      <c r="J43" s="265"/>
      <c r="K43" s="265"/>
      <c r="L43" s="265"/>
      <c r="M43" s="265"/>
      <c r="N43" s="265"/>
      <c r="O43" s="265"/>
      <c r="P43" s="265"/>
      <c r="Q43" s="265"/>
      <c r="R43" s="265"/>
      <c r="S43" s="265"/>
      <c r="T43" s="265"/>
      <c r="U43" s="265"/>
      <c r="V43" s="265"/>
      <c r="W43" s="213"/>
      <c r="X43" s="196"/>
      <c r="Y43" s="196"/>
      <c r="Z43" s="196"/>
      <c r="AA43" s="196"/>
      <c r="AB43" s="196"/>
      <c r="AC43" s="196"/>
      <c r="AD43" s="196"/>
      <c r="AE43" s="196"/>
      <c r="AF43" s="196"/>
      <c r="AG43" s="196"/>
      <c r="AH43" s="196"/>
      <c r="AI43" s="196"/>
      <c r="AJ43" s="196"/>
      <c r="AK43" s="196"/>
    </row>
    <row r="44" spans="1:37">
      <c r="A44" s="250" t="s">
        <v>1172</v>
      </c>
      <c r="B44" s="250"/>
      <c r="C44" s="250"/>
      <c r="D44" s="250"/>
      <c r="E44" s="250"/>
      <c r="F44" s="250"/>
      <c r="G44" s="250"/>
      <c r="H44" s="250"/>
      <c r="I44" s="250"/>
      <c r="J44" s="250"/>
      <c r="K44" s="250"/>
      <c r="L44" s="250"/>
      <c r="M44" s="250"/>
      <c r="N44" s="250"/>
      <c r="O44" s="250"/>
      <c r="P44" s="250"/>
      <c r="Q44" s="250"/>
      <c r="R44" s="250"/>
      <c r="S44" s="250"/>
      <c r="T44" s="250"/>
      <c r="U44" s="250"/>
      <c r="V44" s="250"/>
      <c r="W44" s="196"/>
      <c r="X44" s="196"/>
      <c r="Y44" s="196"/>
      <c r="Z44" s="196"/>
      <c r="AA44" s="196"/>
      <c r="AB44" s="196"/>
      <c r="AC44" s="196"/>
      <c r="AD44" s="196"/>
      <c r="AE44" s="196"/>
      <c r="AF44" s="196"/>
      <c r="AG44" s="196"/>
      <c r="AH44" s="196"/>
      <c r="AI44" s="196"/>
      <c r="AJ44" s="196"/>
      <c r="AK44" s="196"/>
    </row>
    <row r="45" spans="1:37">
      <c r="A45" s="265"/>
      <c r="B45" s="265"/>
      <c r="C45" s="265"/>
      <c r="D45" s="265"/>
      <c r="E45" s="265"/>
      <c r="F45" s="265"/>
      <c r="G45" s="265"/>
      <c r="H45" s="265"/>
      <c r="I45" s="265"/>
      <c r="J45" s="265"/>
      <c r="K45" s="265"/>
      <c r="L45" s="265"/>
      <c r="M45" s="265"/>
      <c r="N45" s="265"/>
      <c r="O45" s="265"/>
      <c r="P45" s="265"/>
      <c r="Q45" s="265"/>
      <c r="R45" s="265"/>
      <c r="S45" s="265"/>
      <c r="T45" s="265"/>
      <c r="U45" s="265"/>
      <c r="V45" s="265"/>
      <c r="W45" s="213"/>
      <c r="X45" s="196"/>
      <c r="Y45" s="196"/>
      <c r="Z45" s="196"/>
      <c r="AA45" s="196"/>
      <c r="AB45" s="196"/>
      <c r="AC45" s="196"/>
      <c r="AD45" s="196"/>
      <c r="AE45" s="196"/>
      <c r="AF45" s="196"/>
      <c r="AG45" s="196"/>
      <c r="AH45" s="196"/>
      <c r="AI45" s="196"/>
      <c r="AJ45" s="196"/>
      <c r="AK45" s="196"/>
    </row>
    <row r="46" spans="1:37">
      <c r="A46" s="287" t="s">
        <v>988</v>
      </c>
      <c r="B46" s="287"/>
      <c r="C46" s="287"/>
      <c r="D46" s="287"/>
      <c r="E46" s="287"/>
      <c r="F46" s="287"/>
      <c r="G46" s="287"/>
      <c r="H46" s="287"/>
      <c r="I46" s="287"/>
      <c r="J46" s="287"/>
      <c r="K46" s="287"/>
      <c r="L46" s="287"/>
      <c r="M46" s="287"/>
      <c r="N46" s="287"/>
      <c r="O46" s="287"/>
      <c r="P46" s="287"/>
      <c r="Q46" s="287"/>
      <c r="R46" s="287"/>
      <c r="S46" s="287"/>
      <c r="T46" s="287"/>
      <c r="U46" s="287"/>
      <c r="V46" s="287"/>
      <c r="W46" s="213"/>
      <c r="X46" s="196"/>
      <c r="Y46" s="196"/>
      <c r="Z46" s="196"/>
      <c r="AA46" s="196"/>
      <c r="AB46" s="196"/>
      <c r="AC46" s="196"/>
      <c r="AD46" s="196"/>
      <c r="AE46" s="196"/>
      <c r="AF46" s="196"/>
      <c r="AG46" s="196"/>
      <c r="AH46" s="196"/>
      <c r="AI46" s="196"/>
      <c r="AJ46" s="196"/>
      <c r="AK46" s="196"/>
    </row>
    <row r="47" spans="1:37">
      <c r="A47" s="287" t="s">
        <v>989</v>
      </c>
      <c r="B47" s="287"/>
      <c r="C47" s="287"/>
      <c r="D47" s="287"/>
      <c r="E47" s="287"/>
      <c r="F47" s="287"/>
      <c r="G47" s="287"/>
      <c r="H47" s="287"/>
      <c r="I47" s="287"/>
      <c r="J47" s="287"/>
      <c r="K47" s="287"/>
      <c r="L47" s="287"/>
      <c r="M47" s="287"/>
      <c r="N47" s="287"/>
      <c r="O47" s="287"/>
      <c r="P47" s="287"/>
      <c r="Q47" s="287"/>
      <c r="R47" s="287"/>
      <c r="S47" s="287"/>
      <c r="T47" s="287"/>
      <c r="U47" s="287"/>
      <c r="V47" s="287"/>
      <c r="W47" s="213"/>
      <c r="X47" s="196"/>
      <c r="Y47" s="196"/>
      <c r="Z47" s="196"/>
      <c r="AA47" s="196"/>
      <c r="AB47" s="196"/>
      <c r="AC47" s="196"/>
      <c r="AD47" s="196"/>
      <c r="AE47" s="196"/>
      <c r="AF47" s="196"/>
      <c r="AG47" s="196"/>
      <c r="AH47" s="196"/>
      <c r="AI47" s="196"/>
      <c r="AJ47" s="196"/>
      <c r="AK47" s="196"/>
    </row>
    <row r="48" spans="1:37">
      <c r="A48" s="288" t="s">
        <v>990</v>
      </c>
      <c r="B48" s="288"/>
      <c r="C48" s="288"/>
      <c r="D48" s="288"/>
      <c r="E48" s="288"/>
      <c r="F48" s="288"/>
      <c r="G48" s="288"/>
      <c r="H48" s="288"/>
      <c r="I48" s="288"/>
      <c r="J48" s="288"/>
      <c r="K48" s="288"/>
      <c r="L48" s="288"/>
      <c r="M48" s="288"/>
      <c r="N48" s="288"/>
      <c r="O48" s="288"/>
      <c r="P48" s="288"/>
      <c r="Q48" s="288"/>
      <c r="R48" s="288"/>
      <c r="S48" s="288"/>
      <c r="T48" s="288"/>
      <c r="U48" s="288"/>
      <c r="V48" s="288"/>
      <c r="W48" s="213"/>
      <c r="X48" s="196"/>
      <c r="Y48" s="196"/>
      <c r="Z48" s="196"/>
      <c r="AA48" s="196"/>
      <c r="AB48" s="196"/>
      <c r="AC48" s="196"/>
      <c r="AD48" s="196"/>
      <c r="AE48" s="196"/>
      <c r="AF48" s="196"/>
      <c r="AG48" s="196"/>
      <c r="AH48" s="196"/>
      <c r="AI48" s="196"/>
      <c r="AJ48" s="196"/>
      <c r="AK48" s="196"/>
    </row>
    <row r="49" spans="1:37">
      <c r="A49" s="250" t="s">
        <v>1173</v>
      </c>
      <c r="B49" s="250"/>
      <c r="C49" s="250"/>
      <c r="D49" s="250"/>
      <c r="E49" s="250"/>
      <c r="F49" s="250"/>
      <c r="G49" s="250"/>
      <c r="H49" s="250"/>
      <c r="I49" s="250"/>
      <c r="J49" s="250"/>
      <c r="K49" s="250"/>
      <c r="L49" s="250"/>
      <c r="M49" s="250"/>
      <c r="N49" s="250"/>
      <c r="O49" s="250"/>
      <c r="P49" s="250"/>
      <c r="Q49" s="250"/>
      <c r="R49" s="250"/>
      <c r="S49" s="250"/>
      <c r="T49" s="250"/>
      <c r="U49" s="250"/>
      <c r="V49" s="250"/>
      <c r="W49" s="213"/>
      <c r="X49" s="196"/>
      <c r="Y49" s="196"/>
      <c r="Z49" s="196"/>
      <c r="AA49" s="196"/>
      <c r="AB49" s="196"/>
      <c r="AC49" s="196"/>
      <c r="AD49" s="196"/>
      <c r="AE49" s="196"/>
      <c r="AF49" s="196"/>
      <c r="AG49" s="196"/>
      <c r="AH49" s="196"/>
      <c r="AI49" s="196"/>
      <c r="AJ49" s="196"/>
      <c r="AK49" s="196"/>
    </row>
    <row r="50" spans="1:37">
      <c r="A50" s="250" t="s">
        <v>1174</v>
      </c>
      <c r="B50" s="250"/>
      <c r="C50" s="250"/>
      <c r="D50" s="250"/>
      <c r="E50" s="250"/>
      <c r="F50" s="250"/>
      <c r="G50" s="250"/>
      <c r="H50" s="250"/>
      <c r="I50" s="250"/>
      <c r="J50" s="250"/>
      <c r="K50" s="250"/>
      <c r="L50" s="250"/>
      <c r="M50" s="250"/>
      <c r="N50" s="250"/>
      <c r="O50" s="250"/>
      <c r="P50" s="250"/>
      <c r="Q50" s="250"/>
      <c r="R50" s="250"/>
      <c r="S50" s="250"/>
      <c r="T50" s="250"/>
      <c r="U50" s="250"/>
      <c r="V50" s="250"/>
      <c r="W50" s="152"/>
      <c r="X50" s="147"/>
      <c r="Y50" s="147"/>
      <c r="Z50" s="147"/>
      <c r="AA50" s="147"/>
      <c r="AB50" s="147"/>
      <c r="AC50" s="147"/>
      <c r="AD50" s="147"/>
      <c r="AE50" s="147"/>
      <c r="AF50" s="147"/>
      <c r="AG50" s="147"/>
      <c r="AH50" s="147"/>
      <c r="AI50" s="147"/>
      <c r="AJ50" s="147"/>
      <c r="AK50" s="147"/>
    </row>
    <row r="51" spans="1:37" ht="25.5" customHeight="1">
      <c r="A51" s="265" t="s">
        <v>1175</v>
      </c>
      <c r="B51" s="265"/>
      <c r="C51" s="265"/>
      <c r="D51" s="265"/>
      <c r="E51" s="265"/>
      <c r="F51" s="265"/>
      <c r="G51" s="265"/>
      <c r="H51" s="265"/>
      <c r="I51" s="265"/>
      <c r="J51" s="265"/>
      <c r="K51" s="265"/>
      <c r="L51" s="265"/>
      <c r="M51" s="265"/>
      <c r="N51" s="265"/>
      <c r="O51" s="265"/>
      <c r="P51" s="265"/>
      <c r="Q51" s="265"/>
      <c r="R51" s="265"/>
      <c r="S51" s="265"/>
      <c r="T51" s="265"/>
      <c r="U51" s="265"/>
      <c r="V51" s="265"/>
      <c r="W51" s="213"/>
      <c r="X51" s="196"/>
      <c r="Y51" s="196"/>
      <c r="Z51" s="196"/>
      <c r="AA51" s="196"/>
      <c r="AB51" s="196"/>
      <c r="AC51" s="196"/>
      <c r="AD51" s="196"/>
      <c r="AE51" s="196"/>
      <c r="AF51" s="196"/>
      <c r="AG51" s="196"/>
      <c r="AH51" s="196"/>
      <c r="AI51" s="196"/>
      <c r="AJ51" s="196"/>
      <c r="AK51" s="196"/>
    </row>
    <row r="52" spans="1:37">
      <c r="A52" s="288" t="s">
        <v>996</v>
      </c>
      <c r="B52" s="288"/>
      <c r="C52" s="288"/>
      <c r="D52" s="288"/>
      <c r="E52" s="288"/>
      <c r="F52" s="288"/>
      <c r="G52" s="288"/>
      <c r="H52" s="288"/>
      <c r="I52" s="288"/>
      <c r="J52" s="288"/>
      <c r="K52" s="288"/>
      <c r="L52" s="288"/>
      <c r="M52" s="288"/>
      <c r="N52" s="288"/>
      <c r="O52" s="288"/>
      <c r="P52" s="288"/>
      <c r="Q52" s="288"/>
      <c r="R52" s="288"/>
      <c r="S52" s="288"/>
      <c r="T52" s="288"/>
      <c r="U52" s="288"/>
      <c r="V52" s="288"/>
      <c r="W52" s="213"/>
      <c r="X52" s="196"/>
      <c r="Y52" s="196"/>
      <c r="Z52" s="196"/>
      <c r="AA52" s="196"/>
      <c r="AB52" s="196"/>
      <c r="AC52" s="196"/>
      <c r="AD52" s="196"/>
      <c r="AE52" s="196"/>
      <c r="AF52" s="196"/>
      <c r="AG52" s="196"/>
      <c r="AH52" s="196"/>
      <c r="AI52" s="196"/>
      <c r="AJ52" s="196"/>
      <c r="AK52" s="196"/>
    </row>
    <row r="53" spans="1:37">
      <c r="A53" s="250" t="s">
        <v>1176</v>
      </c>
      <c r="B53" s="250"/>
      <c r="C53" s="250"/>
      <c r="D53" s="250"/>
      <c r="E53" s="250"/>
      <c r="F53" s="250"/>
      <c r="G53" s="250"/>
      <c r="H53" s="250"/>
      <c r="I53" s="250"/>
      <c r="J53" s="250"/>
      <c r="K53" s="250"/>
      <c r="L53" s="250"/>
      <c r="M53" s="250"/>
      <c r="N53" s="250"/>
      <c r="O53" s="250"/>
      <c r="P53" s="250"/>
      <c r="Q53" s="250"/>
      <c r="R53" s="250"/>
      <c r="S53" s="250"/>
      <c r="T53" s="250"/>
      <c r="U53" s="250"/>
      <c r="V53" s="250"/>
      <c r="W53" s="213"/>
      <c r="X53" s="196"/>
      <c r="Y53" s="196"/>
      <c r="Z53" s="196"/>
      <c r="AA53" s="196"/>
      <c r="AB53" s="196"/>
      <c r="AC53" s="196"/>
      <c r="AD53" s="196"/>
      <c r="AE53" s="196"/>
      <c r="AF53" s="196"/>
      <c r="AG53" s="196"/>
      <c r="AH53" s="196"/>
      <c r="AI53" s="196"/>
      <c r="AJ53" s="196"/>
      <c r="AK53" s="196"/>
    </row>
    <row r="54" spans="1:37">
      <c r="A54" s="250" t="s">
        <v>1177</v>
      </c>
      <c r="B54" s="250"/>
      <c r="C54" s="250"/>
      <c r="D54" s="250"/>
      <c r="E54" s="250"/>
      <c r="F54" s="250"/>
      <c r="G54" s="250"/>
      <c r="H54" s="250"/>
      <c r="I54" s="250"/>
      <c r="J54" s="250"/>
      <c r="K54" s="250"/>
      <c r="L54" s="250"/>
      <c r="M54" s="250"/>
      <c r="N54" s="250"/>
      <c r="O54" s="250"/>
      <c r="P54" s="250"/>
      <c r="Q54" s="250"/>
      <c r="R54" s="250"/>
      <c r="S54" s="250"/>
      <c r="T54" s="250"/>
      <c r="U54" s="250"/>
      <c r="V54" s="250"/>
      <c r="W54" s="213"/>
      <c r="X54" s="196"/>
      <c r="Y54" s="196"/>
      <c r="Z54" s="196"/>
      <c r="AA54" s="196"/>
      <c r="AB54" s="196"/>
      <c r="AC54" s="196"/>
      <c r="AD54" s="196"/>
      <c r="AE54" s="196"/>
      <c r="AF54" s="196"/>
      <c r="AG54" s="196"/>
      <c r="AH54" s="196"/>
      <c r="AI54" s="196"/>
      <c r="AJ54" s="196"/>
      <c r="AK54" s="196"/>
    </row>
    <row r="55" spans="1:37">
      <c r="A55" s="250" t="s">
        <v>1178</v>
      </c>
      <c r="B55" s="250"/>
      <c r="C55" s="250"/>
      <c r="D55" s="250"/>
      <c r="E55" s="250"/>
      <c r="F55" s="250"/>
      <c r="G55" s="250"/>
      <c r="H55" s="250"/>
      <c r="I55" s="250"/>
      <c r="J55" s="250"/>
      <c r="K55" s="250"/>
      <c r="L55" s="250"/>
      <c r="M55" s="250"/>
      <c r="N55" s="250"/>
      <c r="O55" s="250"/>
      <c r="P55" s="250"/>
      <c r="Q55" s="250"/>
      <c r="R55" s="250"/>
      <c r="S55" s="250"/>
      <c r="T55" s="250"/>
      <c r="U55" s="250"/>
      <c r="V55" s="250"/>
      <c r="W55" s="213"/>
      <c r="X55" s="196"/>
      <c r="Y55" s="196"/>
      <c r="Z55" s="196"/>
      <c r="AA55" s="196"/>
      <c r="AB55" s="196"/>
      <c r="AC55" s="196"/>
      <c r="AD55" s="196"/>
      <c r="AE55" s="196"/>
      <c r="AF55" s="196"/>
      <c r="AG55" s="196"/>
      <c r="AH55" s="196"/>
      <c r="AI55" s="196"/>
      <c r="AJ55" s="196"/>
      <c r="AK55" s="196"/>
    </row>
    <row r="56" spans="1:37">
      <c r="A56" s="250" t="s">
        <v>1179</v>
      </c>
      <c r="B56" s="250"/>
      <c r="C56" s="250"/>
      <c r="D56" s="250"/>
      <c r="E56" s="250"/>
      <c r="F56" s="250"/>
      <c r="G56" s="250"/>
      <c r="H56" s="250"/>
      <c r="I56" s="250"/>
      <c r="J56" s="250"/>
      <c r="K56" s="250"/>
      <c r="L56" s="250"/>
      <c r="M56" s="250"/>
      <c r="N56" s="250"/>
      <c r="O56" s="250"/>
      <c r="P56" s="250"/>
      <c r="Q56" s="250"/>
      <c r="R56" s="250"/>
      <c r="S56" s="250"/>
      <c r="T56" s="250"/>
      <c r="U56" s="250"/>
      <c r="V56" s="250"/>
      <c r="W56" s="213"/>
      <c r="X56" s="196"/>
      <c r="Y56" s="196"/>
      <c r="Z56" s="196"/>
      <c r="AA56" s="196"/>
      <c r="AB56" s="196"/>
      <c r="AC56" s="196"/>
      <c r="AD56" s="196"/>
      <c r="AE56" s="196"/>
      <c r="AF56" s="196"/>
      <c r="AG56" s="196"/>
      <c r="AH56" s="196"/>
      <c r="AI56" s="196"/>
      <c r="AJ56" s="196"/>
      <c r="AK56" s="196"/>
    </row>
    <row r="57" spans="1:37">
      <c r="A57" s="250" t="s">
        <v>1180</v>
      </c>
      <c r="B57" s="250"/>
      <c r="C57" s="250"/>
      <c r="D57" s="250"/>
      <c r="E57" s="250"/>
      <c r="F57" s="250"/>
      <c r="G57" s="250"/>
      <c r="H57" s="250"/>
      <c r="I57" s="250"/>
      <c r="J57" s="250"/>
      <c r="K57" s="250"/>
      <c r="L57" s="250"/>
      <c r="M57" s="250"/>
      <c r="N57" s="250"/>
      <c r="O57" s="250"/>
      <c r="P57" s="250"/>
      <c r="Q57" s="250"/>
      <c r="R57" s="250"/>
      <c r="S57" s="250"/>
      <c r="T57" s="250"/>
      <c r="U57" s="250"/>
      <c r="V57" s="250"/>
      <c r="W57" s="213"/>
      <c r="X57" s="196"/>
      <c r="Y57" s="196"/>
      <c r="Z57" s="196"/>
      <c r="AA57" s="196"/>
      <c r="AB57" s="196"/>
      <c r="AC57" s="196"/>
      <c r="AD57" s="196"/>
      <c r="AE57" s="196"/>
      <c r="AF57" s="196"/>
      <c r="AG57" s="196"/>
      <c r="AH57" s="196"/>
      <c r="AI57" s="196"/>
      <c r="AJ57" s="196"/>
      <c r="AK57" s="196"/>
    </row>
    <row r="58" spans="1:37">
      <c r="A58" s="289" t="s">
        <v>1002</v>
      </c>
      <c r="B58" s="289"/>
      <c r="C58" s="289"/>
      <c r="D58" s="289"/>
      <c r="E58" s="289"/>
      <c r="F58" s="289"/>
      <c r="G58" s="289"/>
      <c r="H58" s="289"/>
      <c r="I58" s="289"/>
      <c r="J58" s="289"/>
      <c r="K58" s="289"/>
      <c r="L58" s="289"/>
      <c r="M58" s="289"/>
      <c r="N58" s="289"/>
      <c r="O58" s="289"/>
      <c r="P58" s="289"/>
      <c r="Q58" s="289"/>
      <c r="R58" s="289"/>
      <c r="S58" s="289"/>
      <c r="T58" s="289"/>
      <c r="U58" s="289"/>
      <c r="V58" s="289"/>
      <c r="W58" s="213"/>
      <c r="X58" s="196"/>
      <c r="Y58" s="196"/>
      <c r="Z58" s="196"/>
      <c r="AA58" s="196"/>
      <c r="AB58" s="196"/>
      <c r="AC58" s="196"/>
      <c r="AD58" s="196"/>
      <c r="AE58" s="196"/>
      <c r="AF58" s="196"/>
      <c r="AG58" s="196"/>
      <c r="AH58" s="196"/>
      <c r="AI58" s="196"/>
      <c r="AJ58" s="196"/>
      <c r="AK58" s="196"/>
    </row>
    <row r="59" spans="1:37">
      <c r="A59" s="265" t="s">
        <v>1181</v>
      </c>
      <c r="B59" s="265"/>
      <c r="C59" s="265"/>
      <c r="D59" s="265"/>
      <c r="E59" s="265"/>
      <c r="F59" s="265"/>
      <c r="G59" s="265"/>
      <c r="H59" s="265"/>
      <c r="I59" s="265"/>
      <c r="J59" s="265"/>
      <c r="K59" s="265"/>
      <c r="L59" s="265"/>
      <c r="M59" s="265"/>
      <c r="N59" s="265"/>
      <c r="O59" s="265"/>
      <c r="P59" s="265"/>
      <c r="Q59" s="265"/>
      <c r="R59" s="265"/>
      <c r="S59" s="265"/>
      <c r="T59" s="265"/>
      <c r="U59" s="265"/>
      <c r="V59" s="265"/>
      <c r="W59" s="213"/>
      <c r="X59" s="196"/>
      <c r="Y59" s="196"/>
      <c r="Z59" s="196"/>
      <c r="AA59" s="196"/>
      <c r="AB59" s="196"/>
      <c r="AC59" s="196"/>
      <c r="AD59" s="196"/>
      <c r="AE59" s="196"/>
      <c r="AF59" s="196"/>
      <c r="AG59" s="196"/>
      <c r="AH59" s="196"/>
      <c r="AI59" s="196"/>
      <c r="AJ59" s="196"/>
      <c r="AK59" s="196"/>
    </row>
    <row r="60" spans="1:37">
      <c r="A60" s="250" t="s">
        <v>1182</v>
      </c>
      <c r="B60" s="250"/>
      <c r="C60" s="250"/>
      <c r="D60" s="250"/>
      <c r="E60" s="250"/>
      <c r="F60" s="250"/>
      <c r="G60" s="250"/>
      <c r="H60" s="250"/>
      <c r="I60" s="250"/>
      <c r="J60" s="250"/>
      <c r="K60" s="250"/>
      <c r="L60" s="250"/>
      <c r="M60" s="250"/>
      <c r="N60" s="250"/>
      <c r="O60" s="250"/>
      <c r="P60" s="250"/>
      <c r="Q60" s="250"/>
      <c r="R60" s="250"/>
      <c r="S60" s="250"/>
      <c r="T60" s="250"/>
      <c r="U60" s="250"/>
      <c r="V60" s="250"/>
      <c r="W60" s="213"/>
      <c r="X60" s="196"/>
      <c r="Y60" s="196"/>
      <c r="Z60" s="196"/>
      <c r="AA60" s="196"/>
      <c r="AB60" s="196"/>
      <c r="AC60" s="196"/>
      <c r="AD60" s="196"/>
      <c r="AE60" s="196"/>
      <c r="AF60" s="196"/>
      <c r="AG60" s="196"/>
      <c r="AH60" s="196"/>
      <c r="AI60" s="196"/>
      <c r="AJ60" s="196"/>
      <c r="AK60" s="196"/>
    </row>
    <row r="61" spans="1:37">
      <c r="A61" s="289" t="s">
        <v>1005</v>
      </c>
      <c r="B61" s="289"/>
      <c r="C61" s="289"/>
      <c r="D61" s="289"/>
      <c r="E61" s="289"/>
      <c r="F61" s="289"/>
      <c r="G61" s="289"/>
      <c r="H61" s="289"/>
      <c r="I61" s="289"/>
      <c r="J61" s="289"/>
      <c r="K61" s="289"/>
      <c r="L61" s="289"/>
      <c r="M61" s="289"/>
      <c r="N61" s="289"/>
      <c r="O61" s="289"/>
      <c r="P61" s="289"/>
      <c r="Q61" s="289"/>
      <c r="R61" s="289"/>
      <c r="S61" s="289"/>
      <c r="T61" s="289"/>
      <c r="U61" s="289"/>
      <c r="V61" s="289"/>
      <c r="W61" s="213"/>
      <c r="X61" s="196"/>
      <c r="Y61" s="196"/>
      <c r="Z61" s="196"/>
      <c r="AA61" s="196"/>
      <c r="AB61" s="196"/>
      <c r="AC61" s="196"/>
      <c r="AD61" s="196"/>
      <c r="AE61" s="196"/>
      <c r="AF61" s="196"/>
      <c r="AG61" s="196"/>
      <c r="AH61" s="196"/>
      <c r="AI61" s="196"/>
      <c r="AJ61" s="196"/>
      <c r="AK61" s="196"/>
    </row>
    <row r="62" spans="1:37">
      <c r="A62" s="290" t="s">
        <v>1183</v>
      </c>
      <c r="B62" s="290"/>
      <c r="C62" s="290"/>
      <c r="D62" s="290"/>
      <c r="E62" s="290"/>
      <c r="F62" s="290"/>
      <c r="G62" s="290"/>
      <c r="H62" s="290"/>
      <c r="I62" s="290"/>
      <c r="J62" s="290"/>
      <c r="K62" s="290"/>
      <c r="L62" s="290"/>
      <c r="M62" s="290"/>
      <c r="N62" s="290"/>
      <c r="O62" s="290"/>
      <c r="P62" s="290"/>
      <c r="Q62" s="290"/>
      <c r="R62" s="290"/>
      <c r="S62" s="290"/>
      <c r="T62" s="290"/>
      <c r="U62" s="290"/>
      <c r="V62" s="290"/>
      <c r="W62" s="213"/>
      <c r="X62" s="196"/>
      <c r="Y62" s="196"/>
      <c r="Z62" s="196"/>
      <c r="AA62" s="196"/>
      <c r="AB62" s="196"/>
      <c r="AC62" s="196"/>
      <c r="AD62" s="196"/>
      <c r="AE62" s="196"/>
      <c r="AF62" s="196"/>
      <c r="AG62" s="196"/>
      <c r="AH62" s="196"/>
      <c r="AI62" s="196"/>
      <c r="AJ62" s="196"/>
      <c r="AK62" s="196"/>
    </row>
    <row r="63" spans="1:37">
      <c r="A63" s="250" t="s">
        <v>1184</v>
      </c>
      <c r="B63" s="250"/>
      <c r="C63" s="250"/>
      <c r="D63" s="250"/>
      <c r="E63" s="250"/>
      <c r="F63" s="250"/>
      <c r="G63" s="250"/>
      <c r="H63" s="250"/>
      <c r="I63" s="250"/>
      <c r="J63" s="250"/>
      <c r="K63" s="250"/>
      <c r="L63" s="250"/>
      <c r="M63" s="250"/>
      <c r="N63" s="250"/>
      <c r="O63" s="250"/>
      <c r="P63" s="250"/>
      <c r="Q63" s="250"/>
      <c r="R63" s="250"/>
      <c r="S63" s="250"/>
      <c r="T63" s="250"/>
      <c r="U63" s="250"/>
      <c r="V63" s="250"/>
      <c r="W63" s="213"/>
      <c r="X63" s="196"/>
      <c r="Y63" s="196"/>
      <c r="Z63" s="196"/>
      <c r="AA63" s="196"/>
      <c r="AB63" s="196"/>
      <c r="AC63" s="196"/>
      <c r="AD63" s="196"/>
      <c r="AE63" s="196"/>
      <c r="AF63" s="196"/>
      <c r="AG63" s="196"/>
      <c r="AH63" s="196"/>
      <c r="AI63" s="196"/>
      <c r="AJ63" s="196"/>
      <c r="AK63" s="196"/>
    </row>
    <row r="64" spans="1:37">
      <c r="A64" s="250" t="s">
        <v>1185</v>
      </c>
      <c r="B64" s="250"/>
      <c r="C64" s="250"/>
      <c r="D64" s="250"/>
      <c r="E64" s="250"/>
      <c r="F64" s="250"/>
      <c r="G64" s="250"/>
      <c r="H64" s="250"/>
      <c r="I64" s="250"/>
      <c r="J64" s="250"/>
      <c r="K64" s="250"/>
      <c r="L64" s="250"/>
      <c r="M64" s="250"/>
      <c r="N64" s="250"/>
      <c r="O64" s="250"/>
      <c r="P64" s="250"/>
      <c r="Q64" s="250"/>
      <c r="R64" s="250"/>
      <c r="S64" s="250"/>
      <c r="T64" s="250"/>
      <c r="U64" s="250"/>
      <c r="V64" s="250"/>
      <c r="W64" s="213"/>
      <c r="X64" s="196"/>
      <c r="Y64" s="196"/>
      <c r="Z64" s="196"/>
      <c r="AA64" s="196"/>
      <c r="AB64" s="196"/>
      <c r="AC64" s="196"/>
      <c r="AD64" s="196"/>
      <c r="AE64" s="196"/>
      <c r="AF64" s="196"/>
      <c r="AG64" s="196"/>
      <c r="AH64" s="196"/>
      <c r="AI64" s="196"/>
      <c r="AJ64" s="196"/>
      <c r="AK64" s="196"/>
    </row>
    <row r="65" spans="1:37">
      <c r="A65" s="289" t="s">
        <v>1186</v>
      </c>
      <c r="B65" s="289"/>
      <c r="C65" s="289"/>
      <c r="D65" s="289"/>
      <c r="E65" s="289"/>
      <c r="F65" s="289"/>
      <c r="G65" s="289"/>
      <c r="H65" s="289"/>
      <c r="I65" s="289"/>
      <c r="J65" s="289"/>
      <c r="K65" s="289"/>
      <c r="L65" s="289"/>
      <c r="M65" s="289"/>
      <c r="N65" s="289"/>
      <c r="O65" s="289"/>
      <c r="P65" s="289"/>
      <c r="Q65" s="289"/>
      <c r="R65" s="289"/>
      <c r="S65" s="289"/>
      <c r="T65" s="289"/>
      <c r="U65" s="289"/>
      <c r="V65" s="289"/>
      <c r="W65" s="213"/>
      <c r="X65" s="196"/>
      <c r="Y65" s="196"/>
      <c r="Z65" s="196"/>
      <c r="AA65" s="196"/>
      <c r="AB65" s="196"/>
      <c r="AC65" s="196"/>
      <c r="AD65" s="196"/>
      <c r="AE65" s="196"/>
      <c r="AF65" s="196"/>
      <c r="AG65" s="196"/>
      <c r="AH65" s="196"/>
      <c r="AI65" s="196"/>
      <c r="AJ65" s="196"/>
      <c r="AK65" s="196"/>
    </row>
    <row r="66" spans="1:37">
      <c r="A66" s="288" t="s">
        <v>1187</v>
      </c>
      <c r="B66" s="288"/>
      <c r="C66" s="288"/>
      <c r="D66" s="288"/>
      <c r="E66" s="288"/>
      <c r="F66" s="288"/>
      <c r="G66" s="288"/>
      <c r="H66" s="288"/>
      <c r="I66" s="288"/>
      <c r="J66" s="288"/>
      <c r="K66" s="288"/>
      <c r="L66" s="288"/>
      <c r="M66" s="288"/>
      <c r="N66" s="288"/>
      <c r="O66" s="288"/>
      <c r="P66" s="288"/>
      <c r="Q66" s="288"/>
      <c r="R66" s="288"/>
      <c r="S66" s="288"/>
      <c r="T66" s="288"/>
      <c r="U66" s="288"/>
      <c r="V66" s="288"/>
      <c r="W66" s="213"/>
      <c r="X66" s="196"/>
      <c r="Y66" s="196"/>
      <c r="Z66" s="196"/>
      <c r="AA66" s="196"/>
      <c r="AB66" s="196"/>
      <c r="AC66" s="196"/>
      <c r="AD66" s="196"/>
      <c r="AE66" s="196"/>
      <c r="AF66" s="196"/>
      <c r="AG66" s="196"/>
      <c r="AH66" s="196"/>
      <c r="AI66" s="196"/>
      <c r="AJ66" s="196"/>
      <c r="AK66" s="196"/>
    </row>
    <row r="67" spans="1:37">
      <c r="A67" s="290" t="s">
        <v>1188</v>
      </c>
      <c r="B67" s="290"/>
      <c r="C67" s="290"/>
      <c r="D67" s="290"/>
      <c r="E67" s="290"/>
      <c r="F67" s="290"/>
      <c r="G67" s="290"/>
      <c r="H67" s="290"/>
      <c r="I67" s="290"/>
      <c r="J67" s="290"/>
      <c r="K67" s="290"/>
      <c r="L67" s="290"/>
      <c r="M67" s="290"/>
      <c r="N67" s="290"/>
      <c r="O67" s="290"/>
      <c r="P67" s="290"/>
      <c r="Q67" s="290"/>
      <c r="R67" s="290"/>
      <c r="S67" s="290"/>
      <c r="T67" s="290"/>
      <c r="U67" s="290"/>
      <c r="V67" s="290"/>
      <c r="W67" s="213"/>
      <c r="X67" s="196"/>
      <c r="Y67" s="196"/>
      <c r="Z67" s="196"/>
      <c r="AA67" s="196"/>
      <c r="AB67" s="196"/>
      <c r="AC67" s="196"/>
      <c r="AD67" s="196"/>
      <c r="AE67" s="196"/>
      <c r="AF67" s="196"/>
      <c r="AG67" s="196"/>
      <c r="AH67" s="196"/>
      <c r="AI67" s="196"/>
      <c r="AJ67" s="196"/>
      <c r="AK67" s="196"/>
    </row>
    <row r="68" spans="1:37">
      <c r="A68" s="288" t="s">
        <v>1189</v>
      </c>
      <c r="B68" s="288"/>
      <c r="C68" s="288"/>
      <c r="D68" s="288"/>
      <c r="E68" s="288"/>
      <c r="F68" s="288"/>
      <c r="G68" s="288"/>
      <c r="H68" s="288"/>
      <c r="I68" s="288"/>
      <c r="J68" s="288"/>
      <c r="K68" s="288"/>
      <c r="L68" s="288"/>
      <c r="M68" s="288"/>
      <c r="N68" s="288"/>
      <c r="O68" s="288"/>
      <c r="P68" s="288"/>
      <c r="Q68" s="288"/>
      <c r="R68" s="288"/>
      <c r="S68" s="288"/>
      <c r="T68" s="288"/>
      <c r="U68" s="288"/>
      <c r="V68" s="288"/>
      <c r="W68" s="213"/>
      <c r="X68" s="196"/>
      <c r="Y68" s="196"/>
      <c r="Z68" s="196"/>
      <c r="AA68" s="196"/>
      <c r="AB68" s="196"/>
      <c r="AC68" s="196"/>
      <c r="AD68" s="196"/>
      <c r="AE68" s="196"/>
      <c r="AF68" s="196"/>
      <c r="AG68" s="196"/>
      <c r="AH68" s="196"/>
      <c r="AI68" s="196"/>
      <c r="AJ68" s="196"/>
      <c r="AK68" s="196"/>
    </row>
    <row r="69" spans="1:37">
      <c r="A69" s="250" t="s">
        <v>1190</v>
      </c>
      <c r="B69" s="250"/>
      <c r="C69" s="250"/>
      <c r="D69" s="250"/>
      <c r="E69" s="250"/>
      <c r="F69" s="250"/>
      <c r="G69" s="250"/>
      <c r="H69" s="250"/>
      <c r="I69" s="250"/>
      <c r="J69" s="250"/>
      <c r="K69" s="250"/>
      <c r="L69" s="250"/>
      <c r="M69" s="250"/>
      <c r="N69" s="250"/>
      <c r="O69" s="250"/>
      <c r="P69" s="250"/>
      <c r="Q69" s="250"/>
      <c r="R69" s="250"/>
      <c r="S69" s="250"/>
      <c r="T69" s="250"/>
      <c r="U69" s="250"/>
      <c r="V69" s="250"/>
      <c r="W69" s="213"/>
      <c r="X69" s="196"/>
      <c r="Y69" s="196"/>
      <c r="Z69" s="196"/>
      <c r="AA69" s="196"/>
      <c r="AB69" s="196"/>
      <c r="AC69" s="196"/>
      <c r="AD69" s="196"/>
      <c r="AE69" s="196"/>
      <c r="AF69" s="196"/>
      <c r="AG69" s="196"/>
      <c r="AH69" s="196"/>
      <c r="AI69" s="196"/>
      <c r="AJ69" s="196"/>
      <c r="AK69" s="196"/>
    </row>
    <row r="70" spans="1:37">
      <c r="A70" s="250" t="s">
        <v>1191</v>
      </c>
      <c r="B70" s="250"/>
      <c r="C70" s="250"/>
      <c r="D70" s="250"/>
      <c r="E70" s="250"/>
      <c r="F70" s="250"/>
      <c r="G70" s="250"/>
      <c r="H70" s="250"/>
      <c r="I70" s="250"/>
      <c r="J70" s="250"/>
      <c r="K70" s="250"/>
      <c r="L70" s="250"/>
      <c r="M70" s="250"/>
      <c r="N70" s="250"/>
      <c r="O70" s="250"/>
      <c r="P70" s="250"/>
      <c r="Q70" s="250"/>
      <c r="R70" s="250"/>
      <c r="S70" s="250"/>
      <c r="T70" s="250"/>
      <c r="U70" s="250"/>
      <c r="V70" s="250"/>
      <c r="W70" s="213"/>
      <c r="X70" s="196"/>
      <c r="Y70" s="196"/>
      <c r="Z70" s="196"/>
      <c r="AA70" s="196"/>
      <c r="AB70" s="196"/>
      <c r="AC70" s="196"/>
      <c r="AD70" s="196"/>
      <c r="AE70" s="196"/>
      <c r="AF70" s="196"/>
      <c r="AG70" s="196"/>
      <c r="AH70" s="196"/>
      <c r="AI70" s="196"/>
      <c r="AJ70" s="196"/>
      <c r="AK70" s="196"/>
    </row>
    <row r="71" spans="1:37">
      <c r="A71" s="250" t="s">
        <v>1192</v>
      </c>
      <c r="B71" s="250"/>
      <c r="C71" s="250"/>
      <c r="D71" s="250"/>
      <c r="E71" s="250"/>
      <c r="F71" s="250"/>
      <c r="G71" s="250"/>
      <c r="H71" s="250"/>
      <c r="I71" s="250"/>
      <c r="J71" s="250"/>
      <c r="K71" s="250"/>
      <c r="L71" s="250"/>
      <c r="M71" s="250"/>
      <c r="N71" s="250"/>
      <c r="O71" s="250"/>
      <c r="P71" s="250"/>
      <c r="Q71" s="250"/>
      <c r="R71" s="250"/>
      <c r="S71" s="250"/>
      <c r="T71" s="250"/>
      <c r="U71" s="250"/>
      <c r="V71" s="250"/>
      <c r="W71" s="213"/>
      <c r="X71" s="196"/>
      <c r="Y71" s="196"/>
      <c r="Z71" s="196"/>
      <c r="AA71" s="196"/>
      <c r="AB71" s="196"/>
      <c r="AC71" s="196"/>
      <c r="AD71" s="196"/>
      <c r="AE71" s="196"/>
      <c r="AF71" s="196"/>
      <c r="AG71" s="196"/>
      <c r="AH71" s="196"/>
      <c r="AI71" s="196"/>
      <c r="AJ71" s="196"/>
      <c r="AK71" s="196"/>
    </row>
    <row r="72" spans="1:37">
      <c r="A72" s="288" t="s">
        <v>1193</v>
      </c>
      <c r="B72" s="288"/>
      <c r="C72" s="288"/>
      <c r="D72" s="288"/>
      <c r="E72" s="288"/>
      <c r="F72" s="288"/>
      <c r="G72" s="288"/>
      <c r="H72" s="288"/>
      <c r="I72" s="288"/>
      <c r="J72" s="288"/>
      <c r="K72" s="288"/>
      <c r="L72" s="288"/>
      <c r="M72" s="288"/>
      <c r="N72" s="288"/>
      <c r="O72" s="288"/>
      <c r="P72" s="288"/>
      <c r="Q72" s="288"/>
      <c r="R72" s="288"/>
      <c r="S72" s="288"/>
      <c r="T72" s="288"/>
      <c r="U72" s="288"/>
      <c r="V72" s="288"/>
      <c r="W72" s="213"/>
      <c r="X72" s="196"/>
      <c r="Y72" s="196"/>
      <c r="Z72" s="196"/>
      <c r="AA72" s="196"/>
      <c r="AB72" s="196"/>
      <c r="AC72" s="196"/>
      <c r="AD72" s="196"/>
      <c r="AE72" s="196"/>
      <c r="AF72" s="196"/>
      <c r="AG72" s="196"/>
      <c r="AH72" s="196"/>
      <c r="AI72" s="196"/>
      <c r="AJ72" s="196"/>
      <c r="AK72" s="196"/>
    </row>
    <row r="73" spans="1:37">
      <c r="A73" s="250" t="s">
        <v>1194</v>
      </c>
      <c r="B73" s="250"/>
      <c r="C73" s="250"/>
      <c r="D73" s="250"/>
      <c r="E73" s="250"/>
      <c r="F73" s="250"/>
      <c r="G73" s="250"/>
      <c r="H73" s="250"/>
      <c r="I73" s="250"/>
      <c r="J73" s="250"/>
      <c r="K73" s="250"/>
      <c r="L73" s="250"/>
      <c r="M73" s="250"/>
      <c r="N73" s="250"/>
      <c r="O73" s="250"/>
      <c r="P73" s="250"/>
      <c r="Q73" s="250"/>
      <c r="R73" s="250"/>
      <c r="S73" s="250"/>
      <c r="T73" s="250"/>
      <c r="U73" s="250"/>
      <c r="V73" s="250"/>
      <c r="W73" s="196"/>
      <c r="X73" s="196"/>
      <c r="Y73" s="196"/>
      <c r="Z73" s="196"/>
      <c r="AA73" s="196"/>
      <c r="AB73" s="196"/>
      <c r="AC73" s="196"/>
      <c r="AD73" s="196"/>
      <c r="AE73" s="196"/>
      <c r="AF73" s="196"/>
      <c r="AG73" s="196"/>
      <c r="AH73" s="196"/>
      <c r="AI73" s="196"/>
      <c r="AJ73" s="196"/>
      <c r="AK73" s="196"/>
    </row>
    <row r="74" spans="1:37">
      <c r="A74" s="250" t="s">
        <v>1195</v>
      </c>
      <c r="B74" s="250"/>
      <c r="C74" s="250"/>
      <c r="D74" s="250"/>
      <c r="E74" s="250"/>
      <c r="F74" s="250"/>
      <c r="G74" s="250"/>
      <c r="H74" s="250"/>
      <c r="I74" s="250"/>
      <c r="J74" s="250"/>
      <c r="K74" s="250"/>
      <c r="L74" s="250"/>
      <c r="M74" s="250"/>
      <c r="N74" s="250"/>
      <c r="O74" s="250"/>
      <c r="P74" s="250"/>
      <c r="Q74" s="250"/>
      <c r="R74" s="250"/>
      <c r="S74" s="250"/>
      <c r="T74" s="250"/>
      <c r="U74" s="250"/>
      <c r="V74" s="250"/>
      <c r="W74" s="196"/>
      <c r="X74" s="196"/>
      <c r="Y74" s="196"/>
      <c r="Z74" s="196"/>
      <c r="AA74" s="196"/>
      <c r="AB74" s="196"/>
      <c r="AC74" s="196"/>
      <c r="AD74" s="196"/>
      <c r="AE74" s="196"/>
      <c r="AF74" s="196"/>
      <c r="AG74" s="196"/>
      <c r="AH74" s="196"/>
      <c r="AI74" s="196"/>
      <c r="AJ74" s="196"/>
      <c r="AK74" s="196"/>
    </row>
    <row r="75" spans="1:37">
      <c r="A75" s="290" t="s">
        <v>1196</v>
      </c>
      <c r="B75" s="290"/>
      <c r="C75" s="290"/>
      <c r="D75" s="290"/>
      <c r="E75" s="290"/>
      <c r="F75" s="290"/>
      <c r="G75" s="290"/>
      <c r="H75" s="290"/>
      <c r="I75" s="290"/>
      <c r="J75" s="290"/>
      <c r="K75" s="290"/>
      <c r="L75" s="290"/>
      <c r="M75" s="290"/>
      <c r="N75" s="290"/>
      <c r="O75" s="290"/>
      <c r="P75" s="290"/>
      <c r="Q75" s="290"/>
      <c r="R75" s="290"/>
      <c r="S75" s="290"/>
      <c r="T75" s="290"/>
      <c r="U75" s="290"/>
      <c r="V75" s="290"/>
      <c r="W75" s="196"/>
      <c r="X75" s="196"/>
      <c r="Y75" s="196"/>
      <c r="Z75" s="196"/>
      <c r="AA75" s="196"/>
      <c r="AB75" s="196"/>
      <c r="AC75" s="196"/>
      <c r="AD75" s="196"/>
      <c r="AE75" s="196"/>
      <c r="AF75" s="196"/>
      <c r="AG75" s="196"/>
      <c r="AH75" s="196"/>
      <c r="AI75" s="196"/>
      <c r="AJ75" s="196"/>
      <c r="AK75" s="196"/>
    </row>
  </sheetData>
  <mergeCells count="49">
    <mergeCell ref="A75:V75"/>
    <mergeCell ref="A69:V69"/>
    <mergeCell ref="A70:V70"/>
    <mergeCell ref="A71:V71"/>
    <mergeCell ref="A72:V72"/>
    <mergeCell ref="A73:V73"/>
    <mergeCell ref="A74:V74"/>
    <mergeCell ref="A63:V63"/>
    <mergeCell ref="A64:V64"/>
    <mergeCell ref="A65:V65"/>
    <mergeCell ref="A66:V66"/>
    <mergeCell ref="A67:V67"/>
    <mergeCell ref="A68:V68"/>
    <mergeCell ref="A57:V57"/>
    <mergeCell ref="A58:V58"/>
    <mergeCell ref="A59:V59"/>
    <mergeCell ref="A60:V60"/>
    <mergeCell ref="A61:V61"/>
    <mergeCell ref="A62:V62"/>
    <mergeCell ref="A51:V51"/>
    <mergeCell ref="A52:V52"/>
    <mergeCell ref="A53:V53"/>
    <mergeCell ref="A54:V54"/>
    <mergeCell ref="A55:V55"/>
    <mergeCell ref="A56:V56"/>
    <mergeCell ref="A45:V45"/>
    <mergeCell ref="A46:V46"/>
    <mergeCell ref="A47:V47"/>
    <mergeCell ref="A48:V48"/>
    <mergeCell ref="A49:V49"/>
    <mergeCell ref="A50:V50"/>
    <mergeCell ref="A39:V39"/>
    <mergeCell ref="A40:V40"/>
    <mergeCell ref="A41:V41"/>
    <mergeCell ref="A42:V42"/>
    <mergeCell ref="A43:V43"/>
    <mergeCell ref="A44:V44"/>
    <mergeCell ref="A33:V33"/>
    <mergeCell ref="A34:V34"/>
    <mergeCell ref="A35:V35"/>
    <mergeCell ref="A36:V36"/>
    <mergeCell ref="A37:V37"/>
    <mergeCell ref="A38:V38"/>
    <mergeCell ref="A1:AK1"/>
    <mergeCell ref="A28:V28"/>
    <mergeCell ref="A29:V29"/>
    <mergeCell ref="A30:V30"/>
    <mergeCell ref="A31:V31"/>
    <mergeCell ref="A32:V32"/>
  </mergeCells>
  <conditionalFormatting sqref="B2:AJ27">
    <cfRule type="containsText" dxfId="1" priority="2" operator="containsText" text="false">
      <formula>NOT(ISERROR(SEARCH("false",B2)))</formula>
    </cfRule>
  </conditionalFormatting>
  <conditionalFormatting sqref="AK2:AK27">
    <cfRule type="containsText" dxfId="0" priority="1" operator="containsText" text="false">
      <formula>NOT(ISERROR(SEARCH("false",AK2)))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DB25-75BA-4BAF-A419-418C65593009}">
  <dimension ref="A1:AD45"/>
  <sheetViews>
    <sheetView topLeftCell="B4" workbookViewId="0">
      <selection activeCell="L15" sqref="L15"/>
    </sheetView>
  </sheetViews>
  <sheetFormatPr defaultRowHeight="15"/>
  <cols>
    <col min="1" max="1" width="40.42578125" bestFit="1" customWidth="1"/>
    <col min="31" max="31" width="12" bestFit="1" customWidth="1"/>
  </cols>
  <sheetData>
    <row r="1" spans="1:30" ht="16.5" thickBot="1">
      <c r="A1" s="233" t="s">
        <v>1209</v>
      </c>
      <c r="B1" s="233"/>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c r="AC1" s="233"/>
      <c r="AD1" s="292"/>
    </row>
    <row r="2" spans="1:30" ht="17.25" thickBot="1">
      <c r="A2" s="293"/>
      <c r="B2" s="293">
        <v>1960</v>
      </c>
      <c r="C2" s="293">
        <v>1970</v>
      </c>
      <c r="D2" s="293">
        <v>1980</v>
      </c>
      <c r="E2" s="293">
        <v>1990</v>
      </c>
      <c r="F2" s="293">
        <v>1995</v>
      </c>
      <c r="G2" s="293">
        <v>1996</v>
      </c>
      <c r="H2" s="293">
        <v>1997</v>
      </c>
      <c r="I2" s="294">
        <v>1998</v>
      </c>
      <c r="J2" s="294">
        <v>1999</v>
      </c>
      <c r="K2" s="294">
        <v>2000</v>
      </c>
      <c r="L2" s="294">
        <v>2001</v>
      </c>
      <c r="M2" s="294">
        <v>2002</v>
      </c>
      <c r="N2" s="294">
        <v>2003</v>
      </c>
      <c r="O2" s="294">
        <v>2004</v>
      </c>
      <c r="P2" s="294">
        <v>2005</v>
      </c>
      <c r="Q2" s="294">
        <v>2006</v>
      </c>
      <c r="R2" s="294">
        <v>2007</v>
      </c>
      <c r="S2" s="294">
        <v>2008</v>
      </c>
      <c r="T2" s="294">
        <v>2009</v>
      </c>
      <c r="U2" s="294">
        <v>2010</v>
      </c>
      <c r="V2" s="294">
        <v>2011</v>
      </c>
      <c r="W2" s="294">
        <v>2012</v>
      </c>
      <c r="X2" s="294">
        <v>2013</v>
      </c>
      <c r="Y2" s="294">
        <v>2014</v>
      </c>
      <c r="Z2" s="294">
        <v>2015</v>
      </c>
      <c r="AA2" s="294">
        <v>2016</v>
      </c>
      <c r="AB2" s="294">
        <v>2017</v>
      </c>
      <c r="AC2" s="294">
        <v>2018</v>
      </c>
      <c r="AD2" s="294">
        <v>2019</v>
      </c>
    </row>
    <row r="3" spans="1:30" ht="16.5">
      <c r="A3" s="295" t="s">
        <v>1210</v>
      </c>
      <c r="B3" s="295"/>
      <c r="C3" s="295"/>
      <c r="D3" s="295"/>
      <c r="E3" s="295"/>
      <c r="F3" s="295"/>
      <c r="G3" s="295"/>
      <c r="H3" s="295"/>
      <c r="I3" s="295"/>
      <c r="J3" s="295"/>
      <c r="K3" s="295"/>
      <c r="L3" s="295"/>
      <c r="M3" s="295"/>
      <c r="N3" s="295"/>
      <c r="O3" s="295"/>
      <c r="P3" s="295"/>
      <c r="Q3" s="295"/>
      <c r="R3" s="295"/>
      <c r="S3" s="295"/>
      <c r="T3" s="295"/>
      <c r="U3" s="295"/>
      <c r="V3" s="295"/>
      <c r="W3" s="295"/>
      <c r="X3" s="295"/>
      <c r="Y3" s="296"/>
      <c r="Z3" s="296"/>
      <c r="AA3" s="296"/>
      <c r="AB3" s="297"/>
      <c r="AC3" s="297"/>
      <c r="AD3" s="297"/>
    </row>
    <row r="4" spans="1:30" ht="16.5">
      <c r="A4" s="298" t="s">
        <v>1211</v>
      </c>
      <c r="B4" s="298"/>
      <c r="C4" s="298"/>
      <c r="D4" s="299"/>
      <c r="E4" s="299"/>
      <c r="F4" s="299"/>
      <c r="G4" s="299"/>
      <c r="H4" s="299"/>
      <c r="I4" s="299"/>
      <c r="J4" s="299"/>
      <c r="K4" s="299"/>
      <c r="L4" s="299"/>
      <c r="M4" s="299"/>
      <c r="N4" s="299"/>
      <c r="O4" s="299"/>
      <c r="P4" s="299"/>
      <c r="Q4" s="299"/>
      <c r="R4" s="299"/>
      <c r="S4" s="299"/>
      <c r="T4" s="299"/>
      <c r="U4" s="299"/>
      <c r="V4" s="299"/>
      <c r="W4" s="299"/>
      <c r="X4" s="299"/>
      <c r="Y4" s="299"/>
      <c r="Z4" s="299"/>
      <c r="AA4" s="299"/>
      <c r="AB4" s="299"/>
      <c r="AC4" s="299"/>
      <c r="AD4" s="299"/>
    </row>
    <row r="5" spans="1:30" ht="16.5">
      <c r="A5" s="300" t="s">
        <v>1212</v>
      </c>
      <c r="B5" s="204">
        <v>486338</v>
      </c>
      <c r="C5" s="204">
        <v>1218557</v>
      </c>
      <c r="D5" s="204">
        <v>3833145</v>
      </c>
      <c r="E5" s="204">
        <v>8030990.4024199983</v>
      </c>
      <c r="F5" s="126">
        <v>9889033.6199999955</v>
      </c>
      <c r="G5" s="126">
        <v>10396425.527000003</v>
      </c>
      <c r="H5" s="126">
        <v>10989808.871000001</v>
      </c>
      <c r="I5" s="126">
        <v>11465658.056</v>
      </c>
      <c r="J5" s="126">
        <v>12224454.372</v>
      </c>
      <c r="K5" s="126">
        <v>13007625.457999999</v>
      </c>
      <c r="L5" s="126">
        <v>14052654.222000001</v>
      </c>
      <c r="M5" s="126">
        <v>14799365.488000002</v>
      </c>
      <c r="N5" s="126">
        <v>15648820.667999998</v>
      </c>
      <c r="O5" s="126">
        <v>16348783.610000001</v>
      </c>
      <c r="P5" s="126">
        <v>17459658.842999995</v>
      </c>
      <c r="Q5" s="126">
        <v>18850233.868000004</v>
      </c>
      <c r="R5" s="126">
        <v>19979068.039000005</v>
      </c>
      <c r="S5" s="126">
        <v>21536977.913000006</v>
      </c>
      <c r="T5" s="126">
        <v>21679875.591000002</v>
      </c>
      <c r="U5" s="126">
        <v>21819303.802000009</v>
      </c>
      <c r="V5" s="126">
        <v>22370806.943</v>
      </c>
      <c r="W5" s="126">
        <v>22926699.557000004</v>
      </c>
      <c r="X5" s="126">
        <v>23237940.581999999</v>
      </c>
      <c r="Y5" s="126">
        <v>23845035.930000011</v>
      </c>
      <c r="Z5" s="126">
        <v>23961692.220000003</v>
      </c>
      <c r="AA5" s="137">
        <v>24325726.568999998</v>
      </c>
      <c r="AB5" s="126">
        <v>25350286.171999998</v>
      </c>
      <c r="AC5" s="281" t="s">
        <v>941</v>
      </c>
      <c r="AD5" s="281" t="s">
        <v>941</v>
      </c>
    </row>
    <row r="6" spans="1:30" ht="16.5">
      <c r="A6" s="295" t="s">
        <v>1213</v>
      </c>
      <c r="B6" s="295"/>
      <c r="C6" s="295"/>
      <c r="D6" s="301"/>
      <c r="E6" s="301"/>
      <c r="F6" s="302"/>
      <c r="G6" s="302"/>
      <c r="H6" s="302"/>
      <c r="I6" s="302"/>
      <c r="J6" s="302"/>
      <c r="K6" s="296"/>
      <c r="L6" s="296"/>
      <c r="M6" s="296"/>
      <c r="N6" s="296"/>
      <c r="O6" s="296"/>
      <c r="P6" s="296"/>
      <c r="Q6" s="296"/>
      <c r="R6" s="296"/>
      <c r="S6" s="296"/>
      <c r="T6" s="296"/>
      <c r="U6" s="296"/>
      <c r="V6" s="296"/>
      <c r="W6" s="296"/>
      <c r="X6" s="296"/>
      <c r="Y6" s="296"/>
      <c r="Z6" s="296"/>
      <c r="AA6" s="296"/>
      <c r="AB6" s="296"/>
      <c r="AC6" s="296"/>
      <c r="AD6" s="296"/>
    </row>
    <row r="7" spans="1:30" ht="16.5">
      <c r="A7" s="299" t="s">
        <v>1214</v>
      </c>
      <c r="B7" s="204">
        <v>272129</v>
      </c>
      <c r="C7" s="204">
        <v>377562</v>
      </c>
      <c r="D7" s="204">
        <v>528789</v>
      </c>
      <c r="E7" s="204">
        <v>626987</v>
      </c>
      <c r="F7" s="204">
        <v>685503</v>
      </c>
      <c r="G7" s="204">
        <v>694781</v>
      </c>
      <c r="H7" s="204">
        <v>697548</v>
      </c>
      <c r="I7" s="126">
        <v>715540</v>
      </c>
      <c r="J7" s="126">
        <v>728777</v>
      </c>
      <c r="K7" s="126">
        <v>746125</v>
      </c>
      <c r="L7" s="126">
        <v>749548</v>
      </c>
      <c r="M7" s="126">
        <v>760717</v>
      </c>
      <c r="N7" s="126">
        <v>776550</v>
      </c>
      <c r="O7" s="126">
        <v>795274</v>
      </c>
      <c r="P7" s="126">
        <v>807053</v>
      </c>
      <c r="Q7" s="126">
        <v>821959</v>
      </c>
      <c r="R7" s="126">
        <v>834436</v>
      </c>
      <c r="S7" s="126">
        <v>843308.00834122824</v>
      </c>
      <c r="T7" s="126">
        <v>841993</v>
      </c>
      <c r="U7" s="126">
        <v>846050.82077729516</v>
      </c>
      <c r="V7" s="126">
        <v>666064</v>
      </c>
      <c r="W7" s="126">
        <v>764509</v>
      </c>
      <c r="X7" s="126">
        <v>864533.88755251095</v>
      </c>
      <c r="Y7" s="126">
        <v>872027.31824194128</v>
      </c>
      <c r="Z7" s="126">
        <v>888907</v>
      </c>
      <c r="AA7" s="126">
        <v>976161</v>
      </c>
      <c r="AB7" s="126">
        <v>983231.83974801819</v>
      </c>
      <c r="AC7" s="126">
        <v>992152.13733673119</v>
      </c>
      <c r="AD7" s="126">
        <v>884398</v>
      </c>
    </row>
    <row r="8" spans="1:30" ht="18">
      <c r="A8" s="299" t="s">
        <v>1215</v>
      </c>
      <c r="B8" s="204"/>
      <c r="C8" s="204"/>
      <c r="D8" s="204"/>
      <c r="E8" s="204"/>
      <c r="F8" s="204"/>
      <c r="G8" s="204"/>
      <c r="H8" s="204"/>
      <c r="I8" s="126"/>
      <c r="J8" s="126"/>
      <c r="K8" s="126"/>
      <c r="L8" s="126"/>
      <c r="M8" s="126"/>
      <c r="N8" s="126"/>
      <c r="O8" s="126"/>
      <c r="P8" s="126"/>
      <c r="Q8" s="126"/>
      <c r="R8" s="127"/>
      <c r="S8" s="127"/>
      <c r="T8" s="127"/>
      <c r="U8" s="127"/>
      <c r="V8" s="127"/>
      <c r="W8" s="127"/>
      <c r="X8" s="127"/>
      <c r="Y8" s="127"/>
      <c r="Z8" s="127"/>
      <c r="AA8" s="127"/>
      <c r="AB8" s="127"/>
      <c r="AC8" s="127"/>
      <c r="AD8" s="127"/>
    </row>
    <row r="9" spans="1:30" ht="16.5">
      <c r="A9" s="300" t="s">
        <v>1216</v>
      </c>
      <c r="B9" s="204">
        <v>38200</v>
      </c>
      <c r="C9" s="204">
        <v>40900</v>
      </c>
      <c r="D9" s="204">
        <v>35800</v>
      </c>
      <c r="E9" s="204">
        <v>24600</v>
      </c>
      <c r="F9" s="204">
        <v>22500</v>
      </c>
      <c r="G9" s="204">
        <v>22500</v>
      </c>
      <c r="H9" s="204">
        <v>21000</v>
      </c>
      <c r="I9" s="126">
        <v>23000</v>
      </c>
      <c r="J9" s="126">
        <v>22500</v>
      </c>
      <c r="K9" s="126">
        <v>23400</v>
      </c>
      <c r="L9" s="126">
        <v>23600</v>
      </c>
      <c r="M9" s="126">
        <v>22800</v>
      </c>
      <c r="N9" s="126">
        <v>21900</v>
      </c>
      <c r="O9" s="303">
        <v>20820</v>
      </c>
      <c r="P9" s="303">
        <v>20320</v>
      </c>
      <c r="Q9" s="303">
        <v>18440</v>
      </c>
      <c r="R9" s="126">
        <v>18750</v>
      </c>
      <c r="S9" s="126">
        <v>18420</v>
      </c>
      <c r="T9" s="126">
        <v>18390</v>
      </c>
      <c r="U9" s="126">
        <v>17720</v>
      </c>
      <c r="V9" s="126">
        <v>17470</v>
      </c>
      <c r="W9" s="126">
        <v>18130</v>
      </c>
      <c r="X9" s="126">
        <v>18270</v>
      </c>
      <c r="Y9" s="126">
        <v>17150</v>
      </c>
      <c r="Z9" s="126">
        <v>16540</v>
      </c>
      <c r="AA9" s="126">
        <v>16570</v>
      </c>
      <c r="AB9" s="126">
        <v>17690</v>
      </c>
      <c r="AC9" s="126">
        <v>17880</v>
      </c>
      <c r="AD9" s="126">
        <v>17440</v>
      </c>
    </row>
    <row r="10" spans="1:30" ht="16.5">
      <c r="A10" s="300" t="s">
        <v>1217</v>
      </c>
      <c r="B10" s="204" t="s">
        <v>1027</v>
      </c>
      <c r="C10" s="204" t="s">
        <v>1027</v>
      </c>
      <c r="D10" s="204">
        <v>81400</v>
      </c>
      <c r="E10" s="204">
        <v>114200</v>
      </c>
      <c r="F10" s="204">
        <v>135500</v>
      </c>
      <c r="G10" s="204">
        <v>136900</v>
      </c>
      <c r="H10" s="204">
        <v>141500</v>
      </c>
      <c r="I10" s="126">
        <v>146200</v>
      </c>
      <c r="J10" s="126">
        <v>151400</v>
      </c>
      <c r="K10" s="126">
        <v>152000</v>
      </c>
      <c r="L10" s="126">
        <v>153000</v>
      </c>
      <c r="M10" s="126">
        <v>161100</v>
      </c>
      <c r="N10" s="126">
        <v>164800</v>
      </c>
      <c r="O10" s="303">
        <v>188120</v>
      </c>
      <c r="P10" s="303">
        <v>188820</v>
      </c>
      <c r="Q10" s="303">
        <v>185270</v>
      </c>
      <c r="R10" s="126">
        <v>188900</v>
      </c>
      <c r="S10" s="126">
        <v>196280</v>
      </c>
      <c r="T10" s="126">
        <v>198420</v>
      </c>
      <c r="U10" s="126">
        <v>200190</v>
      </c>
      <c r="V10" s="126">
        <v>199370</v>
      </c>
      <c r="W10" s="126">
        <v>199820</v>
      </c>
      <c r="X10" s="126">
        <v>200780</v>
      </c>
      <c r="Y10" s="126">
        <v>205150</v>
      </c>
      <c r="Z10" s="126">
        <v>212110</v>
      </c>
      <c r="AA10" s="126">
        <v>214260</v>
      </c>
      <c r="AB10" s="126">
        <v>214880</v>
      </c>
      <c r="AC10" s="126">
        <v>216230</v>
      </c>
      <c r="AD10" s="126">
        <v>218880</v>
      </c>
    </row>
    <row r="11" spans="1:30" ht="16.5">
      <c r="A11" s="300" t="s">
        <v>1218</v>
      </c>
      <c r="B11" s="204" t="s">
        <v>1027</v>
      </c>
      <c r="C11" s="204" t="s">
        <v>1027</v>
      </c>
      <c r="D11" s="204">
        <v>14800</v>
      </c>
      <c r="E11" s="204">
        <v>26100</v>
      </c>
      <c r="F11" s="204">
        <v>29200</v>
      </c>
      <c r="G11" s="204">
        <v>31000</v>
      </c>
      <c r="H11" s="204">
        <v>32000</v>
      </c>
      <c r="I11" s="126">
        <v>33900</v>
      </c>
      <c r="J11" s="126">
        <v>36100</v>
      </c>
      <c r="K11" s="126">
        <v>38200</v>
      </c>
      <c r="L11" s="126">
        <v>36800</v>
      </c>
      <c r="M11" s="126">
        <v>35500</v>
      </c>
      <c r="N11" s="126">
        <v>33200</v>
      </c>
      <c r="O11" s="303">
        <v>33670</v>
      </c>
      <c r="P11" s="303">
        <v>33230</v>
      </c>
      <c r="Q11" s="303">
        <v>32060</v>
      </c>
      <c r="R11" s="126">
        <v>32040</v>
      </c>
      <c r="S11" s="126">
        <v>33650</v>
      </c>
      <c r="T11" s="126">
        <v>32950</v>
      </c>
      <c r="U11" s="126">
        <v>31090</v>
      </c>
      <c r="V11" s="126">
        <v>31100</v>
      </c>
      <c r="W11" s="126">
        <v>30390</v>
      </c>
      <c r="X11" s="126">
        <v>30110</v>
      </c>
      <c r="Y11" s="126">
        <v>30530</v>
      </c>
      <c r="Z11" s="126">
        <v>30570</v>
      </c>
      <c r="AA11" s="126">
        <v>29070</v>
      </c>
      <c r="AB11" s="126">
        <v>29940</v>
      </c>
      <c r="AC11" s="126">
        <v>29420</v>
      </c>
      <c r="AD11" s="126">
        <v>28850</v>
      </c>
    </row>
    <row r="12" spans="1:30" ht="16.5">
      <c r="A12" s="295" t="s">
        <v>1219</v>
      </c>
      <c r="B12" s="295"/>
      <c r="C12" s="295"/>
      <c r="D12" s="301"/>
      <c r="E12" s="301"/>
      <c r="F12" s="301"/>
      <c r="G12" s="301"/>
      <c r="H12" s="301"/>
      <c r="I12" s="304"/>
      <c r="J12" s="304"/>
      <c r="K12" s="296"/>
      <c r="L12" s="296"/>
      <c r="M12" s="296"/>
      <c r="N12" s="296"/>
      <c r="O12" s="296"/>
      <c r="P12" s="296"/>
      <c r="Q12" s="296"/>
      <c r="R12" s="296"/>
      <c r="S12" s="296"/>
      <c r="T12" s="296"/>
      <c r="U12" s="296"/>
      <c r="V12" s="296"/>
      <c r="W12" s="296"/>
      <c r="X12" s="296"/>
      <c r="Y12" s="296"/>
      <c r="Z12" s="296"/>
      <c r="AA12" s="296"/>
      <c r="AB12" s="296"/>
      <c r="AC12" s="296"/>
      <c r="AD12" s="296"/>
    </row>
    <row r="13" spans="1:30" ht="16.5">
      <c r="A13" s="305" t="s">
        <v>1220</v>
      </c>
      <c r="B13" s="306">
        <v>4346</v>
      </c>
      <c r="C13" s="306">
        <v>4544</v>
      </c>
      <c r="D13" s="306">
        <v>6059</v>
      </c>
      <c r="E13" s="306">
        <v>5727</v>
      </c>
      <c r="F13" s="306">
        <v>6420</v>
      </c>
      <c r="G13" s="306">
        <v>6535</v>
      </c>
      <c r="H13" s="306">
        <v>6842</v>
      </c>
      <c r="I13" s="306">
        <v>7007</v>
      </c>
      <c r="J13" s="306">
        <v>7662</v>
      </c>
      <c r="K13" s="306">
        <v>7590</v>
      </c>
      <c r="L13" s="307">
        <v>7069.6535795571353</v>
      </c>
      <c r="M13" s="306">
        <v>6845</v>
      </c>
      <c r="N13" s="307">
        <v>6781.6303087130373</v>
      </c>
      <c r="O13" s="306">
        <v>6800.890953492647</v>
      </c>
      <c r="P13" s="306">
        <v>6980.2913780328445</v>
      </c>
      <c r="Q13" s="306">
        <v>6783.3176904100928</v>
      </c>
      <c r="R13" s="306">
        <v>14515.681427156009</v>
      </c>
      <c r="S13" s="306">
        <v>14823.457499626251</v>
      </c>
      <c r="T13" s="306">
        <v>14387.471230913536</v>
      </c>
      <c r="U13" s="306">
        <v>13769.530422622225</v>
      </c>
      <c r="V13" s="306">
        <v>13782.640371636535</v>
      </c>
      <c r="W13" s="306">
        <v>14754.564990599767</v>
      </c>
      <c r="X13" s="306">
        <v>15167.175047276116</v>
      </c>
      <c r="Y13" s="306">
        <v>15998.904217135092</v>
      </c>
      <c r="Z13" s="306">
        <v>16229.86813509899</v>
      </c>
      <c r="AA13" s="306">
        <v>16349.513308120466</v>
      </c>
      <c r="AB13" s="306">
        <v>17227.368362223264</v>
      </c>
      <c r="AC13" s="306">
        <v>18303.400487589784</v>
      </c>
      <c r="AD13" s="306">
        <v>17979.988906833642</v>
      </c>
    </row>
    <row r="14" spans="1:30" ht="16.5">
      <c r="A14" s="300" t="s">
        <v>1221</v>
      </c>
      <c r="B14" s="204">
        <v>2332</v>
      </c>
      <c r="C14" s="308">
        <v>2549</v>
      </c>
      <c r="D14" s="308">
        <v>3035</v>
      </c>
      <c r="E14" s="308">
        <v>3444</v>
      </c>
      <c r="F14" s="308">
        <v>3854</v>
      </c>
      <c r="G14" s="308">
        <v>3933</v>
      </c>
      <c r="H14" s="308">
        <v>4109</v>
      </c>
      <c r="I14" s="308">
        <v>4251</v>
      </c>
      <c r="J14" s="308">
        <v>4667</v>
      </c>
      <c r="K14" s="308">
        <v>4489</v>
      </c>
      <c r="L14" s="309">
        <v>4158.222458227131</v>
      </c>
      <c r="M14" s="126">
        <v>3941</v>
      </c>
      <c r="N14" s="303">
        <v>3804.958865566341</v>
      </c>
      <c r="O14" s="126">
        <v>3690.8222226891448</v>
      </c>
      <c r="P14" s="126">
        <v>3667.0517804523142</v>
      </c>
      <c r="Q14" s="308">
        <v>3520.5298237220777</v>
      </c>
      <c r="R14" s="308">
        <v>6207.4486863137154</v>
      </c>
      <c r="S14" s="308">
        <v>6317.1079618577623</v>
      </c>
      <c r="T14" s="308">
        <v>6217.1038039377208</v>
      </c>
      <c r="U14" s="308">
        <v>5634.7928797561717</v>
      </c>
      <c r="V14" s="308">
        <v>5703.1543245921566</v>
      </c>
      <c r="W14" s="308">
        <v>5741.2458049649913</v>
      </c>
      <c r="X14" s="308">
        <v>5667.2370352328599</v>
      </c>
      <c r="Y14" s="308">
        <v>5540.4314689827943</v>
      </c>
      <c r="Z14" s="308">
        <v>5611.0388551739834</v>
      </c>
      <c r="AA14" s="308">
        <v>5801.5253857820826</v>
      </c>
      <c r="AB14" s="308">
        <v>5869.5873626471239</v>
      </c>
      <c r="AC14" s="308">
        <v>6016.2915929267856</v>
      </c>
      <c r="AD14" s="308">
        <v>6035.6421851566474</v>
      </c>
    </row>
    <row r="15" spans="1:30" ht="16.5">
      <c r="A15" s="310" t="s">
        <v>1222</v>
      </c>
      <c r="B15" s="204" t="s">
        <v>1027</v>
      </c>
      <c r="C15" s="204">
        <v>339</v>
      </c>
      <c r="D15" s="204">
        <v>533</v>
      </c>
      <c r="E15" s="204">
        <v>567</v>
      </c>
      <c r="F15" s="204">
        <v>711</v>
      </c>
      <c r="G15" s="204">
        <v>742</v>
      </c>
      <c r="H15" s="204">
        <v>794</v>
      </c>
      <c r="I15" s="126">
        <v>834</v>
      </c>
      <c r="J15" s="126">
        <v>971</v>
      </c>
      <c r="K15" s="126">
        <v>978</v>
      </c>
      <c r="L15" s="126">
        <v>951</v>
      </c>
      <c r="M15" s="126">
        <v>943</v>
      </c>
      <c r="N15" s="303">
        <v>994.28515592109886</v>
      </c>
      <c r="O15" s="126">
        <v>999.13613215832333</v>
      </c>
      <c r="P15" s="126">
        <v>945.81928608061094</v>
      </c>
      <c r="Q15" s="126">
        <v>949.67511350827851</v>
      </c>
      <c r="R15" s="126">
        <v>1809.7705695502186</v>
      </c>
      <c r="S15" s="126">
        <v>2057.4901618073823</v>
      </c>
      <c r="T15" s="126">
        <v>1602.7112924515288</v>
      </c>
      <c r="U15" s="126">
        <v>1552.608475199228</v>
      </c>
      <c r="V15" s="126">
        <v>1669.9164306208631</v>
      </c>
      <c r="W15" s="126">
        <v>1674.3893395642101</v>
      </c>
      <c r="X15" s="126">
        <v>1513.3791401329761</v>
      </c>
      <c r="Y15" s="126">
        <v>1532.8254416287546</v>
      </c>
      <c r="Z15" s="126">
        <v>1642.5218634381692</v>
      </c>
      <c r="AA15" s="126">
        <v>1739.8355810121875</v>
      </c>
      <c r="AB15" s="126">
        <v>1775.4730540250384</v>
      </c>
      <c r="AC15" s="126">
        <v>1664.445373392653</v>
      </c>
      <c r="AD15" s="126">
        <v>1716.9479871750787</v>
      </c>
    </row>
    <row r="16" spans="1:30" ht="16.5">
      <c r="A16" s="310" t="s">
        <v>1223</v>
      </c>
      <c r="B16" s="204" t="s">
        <v>1027</v>
      </c>
      <c r="C16" s="204">
        <v>944</v>
      </c>
      <c r="D16" s="204">
        <v>991</v>
      </c>
      <c r="E16" s="204">
        <v>995</v>
      </c>
      <c r="F16" s="311">
        <v>1171</v>
      </c>
      <c r="G16" s="311">
        <v>1186</v>
      </c>
      <c r="H16" s="204">
        <v>1243</v>
      </c>
      <c r="I16" s="126">
        <v>1282</v>
      </c>
      <c r="J16" s="126">
        <v>1375</v>
      </c>
      <c r="K16" s="126">
        <v>1270</v>
      </c>
      <c r="L16" s="126">
        <v>1133</v>
      </c>
      <c r="M16" s="126">
        <v>1104</v>
      </c>
      <c r="N16" s="303">
        <v>1001.2403052013622</v>
      </c>
      <c r="O16" s="126">
        <v>991.65230206944022</v>
      </c>
      <c r="P16" s="126">
        <v>973.12607536943028</v>
      </c>
      <c r="Q16" s="126">
        <v>958.54577773876588</v>
      </c>
      <c r="R16" s="126">
        <v>2284.3136207831599</v>
      </c>
      <c r="S16" s="126">
        <v>2141.0974100748604</v>
      </c>
      <c r="T16" s="126">
        <v>2074.6850004261373</v>
      </c>
      <c r="U16" s="126">
        <v>2033.746716698827</v>
      </c>
      <c r="V16" s="126">
        <v>1981.3587109300165</v>
      </c>
      <c r="W16" s="126">
        <v>2035.8798861510663</v>
      </c>
      <c r="X16" s="126">
        <v>2079.0089819755303</v>
      </c>
      <c r="Y16" s="126">
        <v>2021.6913090118853</v>
      </c>
      <c r="Z16" s="126">
        <v>1966.0690450205218</v>
      </c>
      <c r="AA16" s="126">
        <v>2115.5707647900699</v>
      </c>
      <c r="AB16" s="126">
        <v>2108.6002895125753</v>
      </c>
      <c r="AC16" s="126">
        <v>2271.3058023626245</v>
      </c>
      <c r="AD16" s="126">
        <v>2338.9816070472421</v>
      </c>
    </row>
    <row r="17" spans="1:30" ht="16.5">
      <c r="A17" s="310" t="s">
        <v>1224</v>
      </c>
      <c r="B17" s="204" t="s">
        <v>1027</v>
      </c>
      <c r="C17" s="204">
        <v>1266</v>
      </c>
      <c r="D17" s="204">
        <v>1511</v>
      </c>
      <c r="E17" s="204">
        <v>1882</v>
      </c>
      <c r="F17" s="204">
        <v>1972</v>
      </c>
      <c r="G17" s="204">
        <v>2005</v>
      </c>
      <c r="H17" s="204">
        <v>2072</v>
      </c>
      <c r="I17" s="126">
        <v>2135</v>
      </c>
      <c r="J17" s="126">
        <v>2321</v>
      </c>
      <c r="K17" s="126">
        <v>2241</v>
      </c>
      <c r="L17" s="303">
        <v>2074.222458227131</v>
      </c>
      <c r="M17" s="126">
        <v>1894</v>
      </c>
      <c r="N17" s="303">
        <v>1809.4334044438804</v>
      </c>
      <c r="O17" s="126">
        <v>1700.0337884613814</v>
      </c>
      <c r="P17" s="126">
        <v>1748.106419002273</v>
      </c>
      <c r="Q17" s="126">
        <v>1612.3089324750333</v>
      </c>
      <c r="R17" s="126">
        <v>2113.3644959803364</v>
      </c>
      <c r="S17" s="126">
        <v>2118.5203899755197</v>
      </c>
      <c r="T17" s="126">
        <v>2539.7075110600545</v>
      </c>
      <c r="U17" s="126">
        <v>2048.437687858117</v>
      </c>
      <c r="V17" s="126">
        <v>2051.879183041277</v>
      </c>
      <c r="W17" s="126">
        <v>2030.9765792497149</v>
      </c>
      <c r="X17" s="126">
        <v>2074.8489131243527</v>
      </c>
      <c r="Y17" s="126">
        <v>1985.9147183421549</v>
      </c>
      <c r="Z17" s="126">
        <v>2002.4479467152923</v>
      </c>
      <c r="AA17" s="126">
        <v>1946.1190399798256</v>
      </c>
      <c r="AB17" s="126">
        <v>1985.5140191095106</v>
      </c>
      <c r="AC17" s="126">
        <v>2080.5404171715081</v>
      </c>
      <c r="AD17" s="126">
        <v>1979.7125909343265</v>
      </c>
    </row>
    <row r="18" spans="1:30" ht="18">
      <c r="A18" s="312" t="s">
        <v>1225</v>
      </c>
      <c r="B18" s="204">
        <v>2014</v>
      </c>
      <c r="C18" s="204">
        <v>1995</v>
      </c>
      <c r="D18" s="204">
        <v>3024</v>
      </c>
      <c r="E18" s="204">
        <v>2283</v>
      </c>
      <c r="F18" s="204">
        <v>2566</v>
      </c>
      <c r="G18" s="204">
        <v>2602</v>
      </c>
      <c r="H18" s="204">
        <v>2733</v>
      </c>
      <c r="I18" s="204">
        <v>2756</v>
      </c>
      <c r="J18" s="204">
        <v>2995</v>
      </c>
      <c r="K18" s="204">
        <v>3101</v>
      </c>
      <c r="L18" s="313">
        <v>2911.4311213300043</v>
      </c>
      <c r="M18" s="126">
        <v>2904</v>
      </c>
      <c r="N18" s="303">
        <v>2976.6714431466962</v>
      </c>
      <c r="O18" s="126">
        <v>3110.0687308035021</v>
      </c>
      <c r="P18" s="126">
        <v>3313.2395975805302</v>
      </c>
      <c r="Q18" s="308">
        <v>3262.7878666880147</v>
      </c>
      <c r="R18" s="204">
        <v>8308.2327408422934</v>
      </c>
      <c r="S18" s="204">
        <v>8506.3495377684885</v>
      </c>
      <c r="T18" s="204">
        <v>8170.3674269758139</v>
      </c>
      <c r="U18" s="204">
        <v>8134.7375428660525</v>
      </c>
      <c r="V18" s="204">
        <v>8079.4860470443782</v>
      </c>
      <c r="W18" s="204">
        <v>9013.3191856347748</v>
      </c>
      <c r="X18" s="204">
        <v>9499.9380120432561</v>
      </c>
      <c r="Y18" s="204">
        <v>10458.472748152299</v>
      </c>
      <c r="Z18" s="204">
        <v>10618.829279925007</v>
      </c>
      <c r="AA18" s="204">
        <v>10547.987922338383</v>
      </c>
      <c r="AB18" s="204">
        <v>11357.780999576142</v>
      </c>
      <c r="AC18" s="204">
        <v>12287.108894662999</v>
      </c>
      <c r="AD18" s="204">
        <v>11944.346721676993</v>
      </c>
    </row>
    <row r="19" spans="1:30" ht="16.5">
      <c r="A19" s="310" t="s">
        <v>1226</v>
      </c>
      <c r="B19" s="204" t="s">
        <v>1027</v>
      </c>
      <c r="C19" s="204">
        <v>277</v>
      </c>
      <c r="D19" s="204">
        <v>560</v>
      </c>
      <c r="E19" s="204">
        <v>455</v>
      </c>
      <c r="F19" s="204">
        <v>580</v>
      </c>
      <c r="G19" s="204">
        <v>599</v>
      </c>
      <c r="H19" s="204">
        <v>647</v>
      </c>
      <c r="I19" s="126">
        <v>663</v>
      </c>
      <c r="J19" s="126">
        <v>752</v>
      </c>
      <c r="K19" s="126">
        <v>791</v>
      </c>
      <c r="L19" s="303">
        <v>775.00581274704177</v>
      </c>
      <c r="M19" s="126">
        <v>803</v>
      </c>
      <c r="N19" s="303">
        <v>943.14533362664656</v>
      </c>
      <c r="O19" s="126">
        <v>986.4821253892253</v>
      </c>
      <c r="P19" s="126">
        <v>1062.124199455355</v>
      </c>
      <c r="Q19" s="126">
        <v>1023.8549201513415</v>
      </c>
      <c r="R19" s="126">
        <v>2088.8857910603879</v>
      </c>
      <c r="S19" s="126">
        <v>2130.7321771557372</v>
      </c>
      <c r="T19" s="126">
        <v>2171.001688936261</v>
      </c>
      <c r="U19" s="126">
        <v>2011.3475248820455</v>
      </c>
      <c r="V19" s="126">
        <v>2112.0060363677253</v>
      </c>
      <c r="W19" s="126">
        <v>2359.1707950036912</v>
      </c>
      <c r="X19" s="126">
        <v>2144.2567290068205</v>
      </c>
      <c r="Y19" s="126">
        <v>2373.4163006792642</v>
      </c>
      <c r="Z19" s="126">
        <v>2520.6171894829245</v>
      </c>
      <c r="AA19" s="126">
        <v>2541.7767132706063</v>
      </c>
      <c r="AB19" s="126">
        <v>2627.6887598759618</v>
      </c>
      <c r="AC19" s="126">
        <v>2792.726203393644</v>
      </c>
      <c r="AD19" s="126">
        <v>2682.9879877495341</v>
      </c>
    </row>
    <row r="20" spans="1:30" ht="16.5">
      <c r="A20" s="310" t="s">
        <v>1227</v>
      </c>
      <c r="B20" s="204" t="s">
        <v>1027</v>
      </c>
      <c r="C20" s="204">
        <v>1718</v>
      </c>
      <c r="D20" s="204">
        <v>2464</v>
      </c>
      <c r="E20" s="204">
        <v>1828</v>
      </c>
      <c r="F20" s="204">
        <v>1986</v>
      </c>
      <c r="G20" s="204">
        <v>2003</v>
      </c>
      <c r="H20" s="204">
        <v>2086</v>
      </c>
      <c r="I20" s="126">
        <v>2093</v>
      </c>
      <c r="J20" s="126">
        <v>2243</v>
      </c>
      <c r="K20" s="126">
        <v>2310</v>
      </c>
      <c r="L20" s="303">
        <v>2136.4253085829628</v>
      </c>
      <c r="M20" s="126">
        <v>2101</v>
      </c>
      <c r="N20" s="303">
        <v>2033.5261095200497</v>
      </c>
      <c r="O20" s="126">
        <v>2123.5866054142766</v>
      </c>
      <c r="P20" s="126">
        <v>2251.115398125175</v>
      </c>
      <c r="Q20" s="126">
        <v>2238.9329465366732</v>
      </c>
      <c r="R20" s="126">
        <v>6219.346949781906</v>
      </c>
      <c r="S20" s="126">
        <v>6375.6173606127522</v>
      </c>
      <c r="T20" s="126">
        <v>5999.3657380395534</v>
      </c>
      <c r="U20" s="126">
        <v>6123.3900179840075</v>
      </c>
      <c r="V20" s="126">
        <v>5967.4800106766525</v>
      </c>
      <c r="W20" s="126">
        <v>6654.1483906310841</v>
      </c>
      <c r="X20" s="126">
        <v>7355.6812830364352</v>
      </c>
      <c r="Y20" s="126">
        <v>8085.0564474730345</v>
      </c>
      <c r="Z20" s="126">
        <v>8098.2120904420826</v>
      </c>
      <c r="AA20" s="126">
        <v>8006.2112090677765</v>
      </c>
      <c r="AB20" s="126">
        <v>8730.0922397001796</v>
      </c>
      <c r="AC20" s="126">
        <v>9494.3826912693548</v>
      </c>
      <c r="AD20" s="126">
        <v>9261.3587339274582</v>
      </c>
    </row>
    <row r="21" spans="1:30" ht="16.5">
      <c r="A21" s="314" t="s">
        <v>1228</v>
      </c>
      <c r="B21" s="204" t="s">
        <v>1027</v>
      </c>
      <c r="C21" s="204" t="s">
        <v>1027</v>
      </c>
      <c r="D21" s="204" t="s">
        <v>1027</v>
      </c>
      <c r="E21" s="311">
        <v>121398</v>
      </c>
      <c r="F21" s="204">
        <v>136104</v>
      </c>
      <c r="G21" s="204">
        <v>138613</v>
      </c>
      <c r="H21" s="204">
        <v>145060</v>
      </c>
      <c r="I21" s="126">
        <v>148558.23151125401</v>
      </c>
      <c r="J21" s="126">
        <v>162445.15054077754</v>
      </c>
      <c r="K21" s="126">
        <v>160918.64951768488</v>
      </c>
      <c r="L21" s="126">
        <v>150042.32972814966</v>
      </c>
      <c r="M21" s="126">
        <v>145123.60420929553</v>
      </c>
      <c r="N21" s="126">
        <v>143800.99046721758</v>
      </c>
      <c r="O21" s="126">
        <v>144188.4305340022</v>
      </c>
      <c r="P21" s="126">
        <v>147991.97125072259</v>
      </c>
      <c r="Q21" s="126">
        <v>143815.85269963281</v>
      </c>
      <c r="R21" s="126">
        <v>307752.81318667787</v>
      </c>
      <c r="S21" s="126">
        <v>314278.09776319546</v>
      </c>
      <c r="T21" s="126">
        <v>305014.39009536692</v>
      </c>
      <c r="U21" s="126">
        <v>291914.04495959118</v>
      </c>
      <c r="V21" s="126">
        <v>292191.9758786945</v>
      </c>
      <c r="W21" s="126">
        <v>312796.777800715</v>
      </c>
      <c r="X21" s="126">
        <v>321544.1110022536</v>
      </c>
      <c r="Y21" s="126">
        <v>339176.76940326387</v>
      </c>
      <c r="Z21" s="126">
        <v>344073.2044640985</v>
      </c>
      <c r="AA21" s="126">
        <v>346609.68213215383</v>
      </c>
      <c r="AB21" s="126">
        <v>365220.20927913318</v>
      </c>
      <c r="AC21" s="126">
        <v>388032.09033690341</v>
      </c>
      <c r="AD21" s="126">
        <v>381175.76482487319</v>
      </c>
    </row>
    <row r="22" spans="1:30" ht="16.5">
      <c r="A22" s="299" t="s">
        <v>1229</v>
      </c>
      <c r="B22" s="204">
        <v>15970</v>
      </c>
      <c r="C22" s="204">
        <v>12035</v>
      </c>
      <c r="D22" s="204">
        <v>11458</v>
      </c>
      <c r="E22" s="204">
        <v>9133</v>
      </c>
      <c r="F22" s="204">
        <v>9365</v>
      </c>
      <c r="G22" s="204">
        <v>9386</v>
      </c>
      <c r="H22" s="204">
        <v>9809</v>
      </c>
      <c r="I22" s="126">
        <v>9792.6041870475437</v>
      </c>
      <c r="J22" s="126">
        <v>10515</v>
      </c>
      <c r="K22" s="308">
        <v>10172.558217456861</v>
      </c>
      <c r="L22" s="309">
        <v>9431.88905788173</v>
      </c>
      <c r="M22" s="308">
        <v>8998.0899598668093</v>
      </c>
      <c r="N22" s="309">
        <v>8733.0246715768953</v>
      </c>
      <c r="O22" s="308">
        <v>8551.6324606269627</v>
      </c>
      <c r="P22" s="308">
        <v>8649.1114933379158</v>
      </c>
      <c r="Q22" s="308">
        <v>8252.6229293798024</v>
      </c>
      <c r="R22" s="308">
        <v>17395.799590568968</v>
      </c>
      <c r="S22" s="308">
        <v>17577.750358856138</v>
      </c>
      <c r="T22" s="308">
        <v>17087.400050729088</v>
      </c>
      <c r="U22" s="308">
        <v>16275.06301568468</v>
      </c>
      <c r="V22" s="308">
        <v>20692.666728177075</v>
      </c>
      <c r="W22" s="308">
        <v>19299.39999476758</v>
      </c>
      <c r="X22" s="308">
        <v>17543.455509213516</v>
      </c>
      <c r="Y22" s="308">
        <v>18346.792448417593</v>
      </c>
      <c r="Z22" s="308">
        <v>18258.229640557438</v>
      </c>
      <c r="AA22" s="308">
        <v>16748.787657077537</v>
      </c>
      <c r="AB22" s="308">
        <v>17521.181047203823</v>
      </c>
      <c r="AC22" s="308">
        <v>18448.18181850138</v>
      </c>
      <c r="AD22" s="308">
        <v>18069.741311929996</v>
      </c>
    </row>
    <row r="23" spans="1:30" ht="16.5">
      <c r="A23" s="299" t="s">
        <v>1230</v>
      </c>
      <c r="B23" s="204">
        <v>827</v>
      </c>
      <c r="C23" s="204">
        <v>820</v>
      </c>
      <c r="D23" s="204">
        <v>1018</v>
      </c>
      <c r="E23" s="204">
        <v>895</v>
      </c>
      <c r="F23" s="204">
        <v>968</v>
      </c>
      <c r="G23" s="204">
        <v>985</v>
      </c>
      <c r="H23" s="204">
        <v>1027</v>
      </c>
      <c r="I23" s="126">
        <v>1040.335</v>
      </c>
      <c r="J23" s="126">
        <v>1148.307</v>
      </c>
      <c r="K23" s="308">
        <v>1112.0340000000001</v>
      </c>
      <c r="L23" s="308">
        <v>1025.8989999999999</v>
      </c>
      <c r="M23" s="308">
        <v>999.56299999999999</v>
      </c>
      <c r="N23" s="309">
        <v>968.94524115804597</v>
      </c>
      <c r="O23" s="308">
        <v>1360.1781906985293</v>
      </c>
      <c r="P23" s="309">
        <v>1120.05252907614</v>
      </c>
      <c r="Q23" s="308">
        <v>1148.409300265005</v>
      </c>
      <c r="R23" s="308">
        <v>2021.6947733621475</v>
      </c>
      <c r="S23" s="308">
        <v>2056.9278574460664</v>
      </c>
      <c r="T23" s="308">
        <v>1987.0693567973437</v>
      </c>
      <c r="U23" s="308">
        <v>1921.1340256429403</v>
      </c>
      <c r="V23" s="308">
        <v>1932.8227202738922</v>
      </c>
      <c r="W23" s="308">
        <v>2059.3048937484941</v>
      </c>
      <c r="X23" s="308">
        <v>2116.6567769185403</v>
      </c>
      <c r="Y23" s="308">
        <v>2233.218666898621</v>
      </c>
      <c r="Z23" s="308">
        <v>2228.0680413744944</v>
      </c>
      <c r="AA23" s="308">
        <v>2225.7954334467481</v>
      </c>
      <c r="AB23" s="308">
        <v>2350.3228093435846</v>
      </c>
      <c r="AC23" s="308">
        <v>2493.8153774855168</v>
      </c>
      <c r="AD23" s="308">
        <v>2450.6097271167096</v>
      </c>
    </row>
    <row r="24" spans="1:30" ht="33">
      <c r="A24" s="315" t="s">
        <v>1231</v>
      </c>
      <c r="B24" s="204">
        <v>3039</v>
      </c>
      <c r="C24" s="204">
        <v>2172</v>
      </c>
      <c r="D24" s="204">
        <v>1925</v>
      </c>
      <c r="E24" s="204">
        <v>1427</v>
      </c>
      <c r="F24" s="204">
        <v>1412</v>
      </c>
      <c r="G24" s="204">
        <v>1414</v>
      </c>
      <c r="H24" s="204">
        <v>1472</v>
      </c>
      <c r="I24" s="126">
        <v>1454</v>
      </c>
      <c r="J24" s="126">
        <v>1576</v>
      </c>
      <c r="K24" s="126">
        <v>1490</v>
      </c>
      <c r="L24" s="126">
        <v>1369</v>
      </c>
      <c r="M24" s="126">
        <v>1314</v>
      </c>
      <c r="N24" s="126">
        <v>1247.756411252393</v>
      </c>
      <c r="O24" s="126">
        <v>1710.3264921253924</v>
      </c>
      <c r="P24" s="126">
        <v>1387.8425940751633</v>
      </c>
      <c r="Q24" s="126">
        <v>1397.1612942555589</v>
      </c>
      <c r="R24" s="126">
        <v>2422.8278422337335</v>
      </c>
      <c r="S24" s="126">
        <v>2439.1181602048914</v>
      </c>
      <c r="T24" s="126">
        <v>2359.9594732941291</v>
      </c>
      <c r="U24" s="126">
        <v>2270.7075963568363</v>
      </c>
      <c r="V24" s="126">
        <v>2901.8573594637937</v>
      </c>
      <c r="W24" s="126">
        <v>2693.6306750456756</v>
      </c>
      <c r="X24" s="126">
        <v>2448.2788573614121</v>
      </c>
      <c r="Y24" s="126">
        <v>2560.9503511895955</v>
      </c>
      <c r="Z24" s="126">
        <v>2506.5150657701579</v>
      </c>
      <c r="AA24" s="126">
        <v>2280.1519764124446</v>
      </c>
      <c r="AB24" s="126">
        <v>2390.4075536100722</v>
      </c>
      <c r="AC24" s="126">
        <v>2513.5416523733429</v>
      </c>
      <c r="AD24" s="126">
        <v>2462.84266664192</v>
      </c>
    </row>
    <row r="25" spans="1:30" ht="33">
      <c r="A25" s="315" t="s">
        <v>1232</v>
      </c>
      <c r="B25" s="316">
        <v>5.255139056831923</v>
      </c>
      <c r="C25" s="316">
        <v>5.5414634146341459</v>
      </c>
      <c r="D25" s="316">
        <v>5.951866404715128</v>
      </c>
      <c r="E25" s="316">
        <v>6.3988826815642454</v>
      </c>
      <c r="F25" s="316">
        <v>6.6322314049586772</v>
      </c>
      <c r="G25" s="316">
        <v>6.63756345177665</v>
      </c>
      <c r="H25" s="316">
        <v>6.662122687439143</v>
      </c>
      <c r="I25" s="316">
        <v>6.7353304464427328</v>
      </c>
      <c r="J25" s="316">
        <v>6.6724316755014117</v>
      </c>
      <c r="K25" s="316">
        <v>6.82533088017093</v>
      </c>
      <c r="L25" s="316">
        <v>6.8983398950578954</v>
      </c>
      <c r="M25" s="316">
        <v>6.8479925727542934</v>
      </c>
      <c r="N25" s="316">
        <v>7</v>
      </c>
      <c r="O25" s="316">
        <v>5</v>
      </c>
      <c r="P25" s="316">
        <v>6.2320550833803665</v>
      </c>
      <c r="Q25" s="316">
        <v>5.9067073811094932</v>
      </c>
      <c r="R25" s="316">
        <v>7.1749087484681224</v>
      </c>
      <c r="S25" s="316">
        <v>7.206779357583712</v>
      </c>
      <c r="T25" s="316">
        <v>7.2405480874117654</v>
      </c>
      <c r="U25" s="316">
        <v>7.1673970888179008</v>
      </c>
      <c r="V25" s="316">
        <v>7.130835242708371</v>
      </c>
      <c r="W25" s="316">
        <v>7.1648278190328822</v>
      </c>
      <c r="X25" s="316">
        <v>7.165627990645091</v>
      </c>
      <c r="Y25" s="316">
        <v>7.1640562808627912</v>
      </c>
      <c r="Z25" s="316">
        <v>7.2843087559688646</v>
      </c>
      <c r="AA25" s="316">
        <v>7.3454698767184015</v>
      </c>
      <c r="AB25" s="316">
        <v>7.329788186429866</v>
      </c>
      <c r="AC25" s="316">
        <v>7.3395170519980004</v>
      </c>
      <c r="AD25" s="316">
        <v>7.3369450499930009</v>
      </c>
    </row>
    <row r="26" spans="1:30" ht="16.5">
      <c r="A26" s="295" t="s">
        <v>1233</v>
      </c>
      <c r="B26" s="295"/>
      <c r="C26" s="295"/>
      <c r="D26" s="301"/>
      <c r="E26" s="301"/>
      <c r="F26" s="301"/>
      <c r="G26" s="301"/>
      <c r="H26" s="301"/>
      <c r="I26" s="304"/>
      <c r="J26" s="304"/>
      <c r="K26" s="317"/>
      <c r="L26" s="296"/>
      <c r="M26" s="296"/>
      <c r="N26" s="296"/>
      <c r="O26" s="296"/>
      <c r="P26" s="296"/>
      <c r="Q26" s="296"/>
      <c r="R26" s="296"/>
      <c r="S26" s="296"/>
      <c r="T26" s="296"/>
      <c r="U26" s="296"/>
      <c r="V26" s="296"/>
      <c r="W26" s="296"/>
      <c r="X26" s="296"/>
      <c r="Y26" s="296"/>
      <c r="Z26" s="296"/>
      <c r="AA26" s="296"/>
      <c r="AB26" s="296"/>
      <c r="AC26" s="296"/>
      <c r="AD26" s="296"/>
    </row>
    <row r="27" spans="1:30" ht="18">
      <c r="A27" s="305" t="s">
        <v>1234</v>
      </c>
      <c r="B27" s="318"/>
      <c r="C27" s="318"/>
      <c r="D27" s="308"/>
      <c r="E27" s="308"/>
      <c r="F27" s="308"/>
      <c r="G27" s="308"/>
      <c r="H27" s="308"/>
      <c r="I27" s="319"/>
      <c r="J27" s="319"/>
      <c r="K27" s="281"/>
      <c r="L27" s="127"/>
      <c r="M27" s="127"/>
      <c r="N27" s="127"/>
      <c r="O27" s="127"/>
      <c r="P27" s="127"/>
      <c r="Q27" s="127"/>
      <c r="R27" s="127"/>
      <c r="S27" s="127"/>
      <c r="T27" s="127"/>
      <c r="U27" s="127"/>
      <c r="V27" s="127"/>
      <c r="W27" s="127"/>
      <c r="X27" s="127"/>
      <c r="Y27" s="127"/>
      <c r="Z27" s="127"/>
      <c r="AA27" s="127"/>
      <c r="AB27" s="127"/>
      <c r="AC27" s="127"/>
      <c r="AD27" s="127"/>
    </row>
    <row r="28" spans="1:30" ht="16.5">
      <c r="A28" s="300" t="s">
        <v>1235</v>
      </c>
      <c r="B28" s="204" t="s">
        <v>1027</v>
      </c>
      <c r="C28" s="204" t="s">
        <v>1027</v>
      </c>
      <c r="D28" s="204">
        <v>150</v>
      </c>
      <c r="E28" s="320">
        <v>115</v>
      </c>
      <c r="F28" s="121">
        <v>123</v>
      </c>
      <c r="G28" s="320">
        <v>136</v>
      </c>
      <c r="H28" s="320">
        <v>131</v>
      </c>
      <c r="I28" s="320">
        <v>128</v>
      </c>
      <c r="J28" s="320">
        <v>167</v>
      </c>
      <c r="K28" s="121">
        <v>147</v>
      </c>
      <c r="L28" s="320">
        <v>141</v>
      </c>
      <c r="M28" s="320">
        <v>129</v>
      </c>
      <c r="N28" s="320">
        <v>140</v>
      </c>
      <c r="O28" s="121">
        <v>133</v>
      </c>
      <c r="P28" s="121">
        <v>134</v>
      </c>
      <c r="Q28" s="320">
        <v>150</v>
      </c>
      <c r="R28" s="121">
        <v>142</v>
      </c>
      <c r="S28" s="121">
        <v>152</v>
      </c>
      <c r="T28" s="121">
        <v>118</v>
      </c>
      <c r="U28" s="121">
        <v>130</v>
      </c>
      <c r="V28" s="121">
        <v>123</v>
      </c>
      <c r="W28" s="121">
        <v>132</v>
      </c>
      <c r="X28" s="121">
        <v>131</v>
      </c>
      <c r="Y28" s="121">
        <v>120</v>
      </c>
      <c r="Z28" s="121">
        <v>115</v>
      </c>
      <c r="AA28" s="121">
        <v>125</v>
      </c>
      <c r="AB28" s="205">
        <v>96</v>
      </c>
      <c r="AC28" s="321">
        <v>117</v>
      </c>
      <c r="AD28" s="321" t="s">
        <v>941</v>
      </c>
    </row>
    <row r="29" spans="1:30" ht="16.5">
      <c r="A29" s="300" t="s">
        <v>1236</v>
      </c>
      <c r="B29" s="204" t="s">
        <v>1027</v>
      </c>
      <c r="C29" s="204" t="s">
        <v>1027</v>
      </c>
      <c r="D29" s="204">
        <v>9</v>
      </c>
      <c r="E29" s="121">
        <v>11</v>
      </c>
      <c r="F29" s="121">
        <v>13</v>
      </c>
      <c r="G29" s="121">
        <v>10</v>
      </c>
      <c r="H29" s="121">
        <v>10</v>
      </c>
      <c r="I29" s="121">
        <v>6</v>
      </c>
      <c r="J29" s="320">
        <v>10</v>
      </c>
      <c r="K29" s="121">
        <v>21</v>
      </c>
      <c r="L29" s="121">
        <v>18</v>
      </c>
      <c r="M29" s="121">
        <v>3</v>
      </c>
      <c r="N29" s="121">
        <v>11</v>
      </c>
      <c r="O29" s="121">
        <v>7</v>
      </c>
      <c r="P29" s="121">
        <v>10</v>
      </c>
      <c r="Q29" s="121">
        <v>8</v>
      </c>
      <c r="R29" s="121">
        <v>5</v>
      </c>
      <c r="S29" s="121">
        <v>19</v>
      </c>
      <c r="T29" s="121">
        <v>5</v>
      </c>
      <c r="U29" s="121">
        <v>16</v>
      </c>
      <c r="V29" s="121">
        <v>11</v>
      </c>
      <c r="W29" s="121">
        <v>14</v>
      </c>
      <c r="X29" s="121">
        <v>11</v>
      </c>
      <c r="Y29" s="121">
        <v>11</v>
      </c>
      <c r="Z29" s="121">
        <v>13</v>
      </c>
      <c r="AA29" s="121">
        <v>14</v>
      </c>
      <c r="AB29" s="321">
        <v>12</v>
      </c>
      <c r="AC29" s="321">
        <v>14</v>
      </c>
      <c r="AD29" s="321" t="s">
        <v>941</v>
      </c>
    </row>
    <row r="30" spans="1:30" ht="16.5">
      <c r="A30" s="322" t="s">
        <v>1237</v>
      </c>
      <c r="B30" s="322"/>
      <c r="C30" s="322"/>
      <c r="D30" s="308"/>
      <c r="E30" s="121"/>
      <c r="F30" s="121"/>
      <c r="G30" s="121"/>
      <c r="H30" s="121"/>
      <c r="I30" s="121"/>
      <c r="J30" s="121"/>
      <c r="K30" s="121"/>
      <c r="L30" s="121"/>
      <c r="M30" s="121"/>
      <c r="N30" s="121"/>
      <c r="O30" s="121"/>
      <c r="P30" s="121"/>
      <c r="Q30" s="121"/>
      <c r="R30" s="121"/>
      <c r="S30" s="121"/>
      <c r="T30" s="121"/>
      <c r="U30" s="121"/>
      <c r="V30" s="121"/>
      <c r="W30" s="121"/>
      <c r="X30" s="121"/>
      <c r="Y30" s="121"/>
      <c r="Z30" s="121"/>
      <c r="AA30" s="121"/>
      <c r="AB30" s="121"/>
      <c r="AC30" s="121"/>
      <c r="AD30" s="121"/>
    </row>
    <row r="31" spans="1:30" ht="16.5">
      <c r="A31" s="310" t="s">
        <v>1238</v>
      </c>
      <c r="B31" s="204" t="s">
        <v>1027</v>
      </c>
      <c r="C31" s="204" t="s">
        <v>1027</v>
      </c>
      <c r="D31" s="204">
        <v>88</v>
      </c>
      <c r="E31" s="320">
        <v>64</v>
      </c>
      <c r="F31" s="121">
        <v>72</v>
      </c>
      <c r="G31" s="320">
        <v>101</v>
      </c>
      <c r="H31" s="320">
        <v>97</v>
      </c>
      <c r="I31" s="320">
        <v>91</v>
      </c>
      <c r="J31" s="320">
        <v>127</v>
      </c>
      <c r="K31" s="121">
        <v>99</v>
      </c>
      <c r="L31" s="320">
        <v>95</v>
      </c>
      <c r="M31" s="320">
        <v>100</v>
      </c>
      <c r="N31" s="320">
        <v>100</v>
      </c>
      <c r="O31" s="121">
        <v>93</v>
      </c>
      <c r="P31" s="121">
        <v>87</v>
      </c>
      <c r="Q31" s="320">
        <v>119</v>
      </c>
      <c r="R31" s="121">
        <v>112</v>
      </c>
      <c r="S31" s="121">
        <v>104</v>
      </c>
      <c r="T31" s="121">
        <v>91</v>
      </c>
      <c r="U31" s="121">
        <v>84</v>
      </c>
      <c r="V31" s="121">
        <v>86</v>
      </c>
      <c r="W31" s="121">
        <v>88</v>
      </c>
      <c r="X31" s="121">
        <v>93</v>
      </c>
      <c r="Y31" s="121">
        <v>77</v>
      </c>
      <c r="Z31" s="121">
        <v>87</v>
      </c>
      <c r="AA31" s="121">
        <v>85</v>
      </c>
      <c r="AB31" s="205">
        <v>71</v>
      </c>
      <c r="AC31" s="321">
        <v>79</v>
      </c>
      <c r="AD31" s="321" t="s">
        <v>941</v>
      </c>
    </row>
    <row r="32" spans="1:30" ht="16.5">
      <c r="A32" s="310" t="s">
        <v>1239</v>
      </c>
      <c r="B32" s="204" t="s">
        <v>1027</v>
      </c>
      <c r="C32" s="204" t="s">
        <v>1027</v>
      </c>
      <c r="D32" s="204">
        <v>53</v>
      </c>
      <c r="E32" s="320">
        <v>40</v>
      </c>
      <c r="F32" s="121">
        <v>38</v>
      </c>
      <c r="G32" s="320">
        <v>25</v>
      </c>
      <c r="H32" s="320">
        <v>24</v>
      </c>
      <c r="I32" s="320">
        <v>31</v>
      </c>
      <c r="J32" s="320">
        <v>30</v>
      </c>
      <c r="K32" s="121">
        <v>27</v>
      </c>
      <c r="L32" s="121">
        <v>28</v>
      </c>
      <c r="M32" s="320">
        <v>26</v>
      </c>
      <c r="N32" s="121">
        <v>29</v>
      </c>
      <c r="O32" s="121">
        <v>33</v>
      </c>
      <c r="P32" s="121">
        <v>37</v>
      </c>
      <c r="Q32" s="121">
        <v>23</v>
      </c>
      <c r="R32" s="121">
        <v>25</v>
      </c>
      <c r="S32" s="121">
        <v>29</v>
      </c>
      <c r="T32" s="121">
        <v>22</v>
      </c>
      <c r="U32" s="121">
        <v>30</v>
      </c>
      <c r="V32" s="121">
        <v>26</v>
      </c>
      <c r="W32" s="121">
        <v>30</v>
      </c>
      <c r="X32" s="121">
        <v>27</v>
      </c>
      <c r="Y32" s="121">
        <v>32</v>
      </c>
      <c r="Z32" s="121">
        <v>15</v>
      </c>
      <c r="AA32" s="121">
        <v>26</v>
      </c>
      <c r="AB32" s="321">
        <v>13</v>
      </c>
      <c r="AC32" s="321">
        <v>24</v>
      </c>
      <c r="AD32" s="321" t="s">
        <v>941</v>
      </c>
    </row>
    <row r="33" spans="1:30" ht="16.5">
      <c r="A33" s="314" t="s">
        <v>1240</v>
      </c>
      <c r="B33" s="199" t="s">
        <v>1027</v>
      </c>
      <c r="C33" s="199" t="s">
        <v>1027</v>
      </c>
      <c r="D33" s="199">
        <v>47</v>
      </c>
      <c r="E33" s="199">
        <v>32</v>
      </c>
      <c r="F33" s="199">
        <v>33</v>
      </c>
      <c r="G33" s="199">
        <v>21</v>
      </c>
      <c r="H33" s="199">
        <v>18</v>
      </c>
      <c r="I33" s="199">
        <v>38</v>
      </c>
      <c r="J33" s="199">
        <v>59</v>
      </c>
      <c r="K33" s="323">
        <v>22</v>
      </c>
      <c r="L33" s="199">
        <v>34</v>
      </c>
      <c r="M33" s="199">
        <v>45</v>
      </c>
      <c r="N33" s="199">
        <v>41</v>
      </c>
      <c r="O33" s="199">
        <v>42</v>
      </c>
      <c r="P33" s="199">
        <v>58</v>
      </c>
      <c r="Q33" s="199">
        <v>27</v>
      </c>
      <c r="R33" s="122">
        <v>36</v>
      </c>
      <c r="S33" s="122">
        <v>67</v>
      </c>
      <c r="T33" s="122">
        <v>26</v>
      </c>
      <c r="U33" s="122">
        <v>44</v>
      </c>
      <c r="V33" s="122">
        <v>55</v>
      </c>
      <c r="W33" s="122">
        <v>39</v>
      </c>
      <c r="X33" s="122">
        <v>54</v>
      </c>
      <c r="Y33" s="122">
        <v>44</v>
      </c>
      <c r="Z33" s="122">
        <v>49</v>
      </c>
      <c r="AA33" s="122">
        <v>64</v>
      </c>
      <c r="AB33" s="122">
        <v>43</v>
      </c>
      <c r="AC33" s="122">
        <v>43</v>
      </c>
      <c r="AD33" s="324" t="s">
        <v>941</v>
      </c>
    </row>
    <row r="34" spans="1:30" ht="16.5">
      <c r="A34" s="300" t="s">
        <v>1241</v>
      </c>
      <c r="B34" s="204" t="s">
        <v>1027</v>
      </c>
      <c r="C34" s="204" t="s">
        <v>1027</v>
      </c>
      <c r="D34" s="204">
        <v>14</v>
      </c>
      <c r="E34" s="204">
        <v>13</v>
      </c>
      <c r="F34" s="204">
        <v>12</v>
      </c>
      <c r="G34" s="204">
        <v>10</v>
      </c>
      <c r="H34" s="204">
        <v>8</v>
      </c>
      <c r="I34" s="126">
        <v>6</v>
      </c>
      <c r="J34" s="126">
        <v>8</v>
      </c>
      <c r="K34" s="204">
        <v>16</v>
      </c>
      <c r="L34" s="204">
        <v>16</v>
      </c>
      <c r="M34" s="204">
        <v>2</v>
      </c>
      <c r="N34" s="204">
        <v>7</v>
      </c>
      <c r="O34" s="204">
        <v>7</v>
      </c>
      <c r="P34" s="204">
        <v>8</v>
      </c>
      <c r="Q34" s="204">
        <v>6</v>
      </c>
      <c r="R34" s="121">
        <v>3</v>
      </c>
      <c r="S34" s="121">
        <v>14</v>
      </c>
      <c r="T34" s="121">
        <v>3</v>
      </c>
      <c r="U34" s="121">
        <v>15</v>
      </c>
      <c r="V34" s="121">
        <v>9</v>
      </c>
      <c r="W34" s="121">
        <v>13</v>
      </c>
      <c r="X34" s="121">
        <v>10</v>
      </c>
      <c r="Y34" s="121">
        <v>11</v>
      </c>
      <c r="Z34" s="121">
        <v>10</v>
      </c>
      <c r="AA34" s="121">
        <v>10</v>
      </c>
      <c r="AB34" s="121">
        <v>9</v>
      </c>
      <c r="AC34" s="121">
        <v>12</v>
      </c>
      <c r="AD34" s="321" t="s">
        <v>941</v>
      </c>
    </row>
    <row r="35" spans="1:30" ht="16.5">
      <c r="A35" s="300" t="s">
        <v>1242</v>
      </c>
      <c r="B35" s="204" t="s">
        <v>1027</v>
      </c>
      <c r="C35" s="204" t="s">
        <v>1027</v>
      </c>
      <c r="D35" s="204">
        <v>23</v>
      </c>
      <c r="E35" s="204">
        <v>2</v>
      </c>
      <c r="F35" s="204">
        <v>6</v>
      </c>
      <c r="G35" s="204">
        <v>3</v>
      </c>
      <c r="H35" s="126">
        <v>5</v>
      </c>
      <c r="I35" s="126">
        <v>13</v>
      </c>
      <c r="J35" s="126">
        <v>32</v>
      </c>
      <c r="K35" s="204">
        <v>3</v>
      </c>
      <c r="L35" s="204">
        <v>3</v>
      </c>
      <c r="M35" s="204">
        <v>20</v>
      </c>
      <c r="N35" s="204">
        <v>3</v>
      </c>
      <c r="O35" s="204">
        <v>23</v>
      </c>
      <c r="P35" s="204">
        <v>33</v>
      </c>
      <c r="Q35" s="204">
        <v>8</v>
      </c>
      <c r="R35" s="121">
        <v>19</v>
      </c>
      <c r="S35" s="121">
        <v>38</v>
      </c>
      <c r="T35" s="121">
        <v>9</v>
      </c>
      <c r="U35" s="121">
        <v>15</v>
      </c>
      <c r="V35" s="121">
        <v>32</v>
      </c>
      <c r="W35" s="121">
        <v>15</v>
      </c>
      <c r="X35" s="121">
        <v>24</v>
      </c>
      <c r="Y35" s="121">
        <v>19</v>
      </c>
      <c r="Z35" s="121">
        <v>12</v>
      </c>
      <c r="AA35" s="121">
        <v>10</v>
      </c>
      <c r="AB35" s="121">
        <v>6</v>
      </c>
      <c r="AC35" s="121">
        <v>13</v>
      </c>
      <c r="AD35" s="321" t="s">
        <v>941</v>
      </c>
    </row>
    <row r="36" spans="1:30" ht="16.5">
      <c r="A36" s="300" t="s">
        <v>1243</v>
      </c>
      <c r="B36" s="204" t="s">
        <v>1027</v>
      </c>
      <c r="C36" s="204" t="s">
        <v>1027</v>
      </c>
      <c r="D36" s="204">
        <v>7</v>
      </c>
      <c r="E36" s="204">
        <v>3</v>
      </c>
      <c r="F36" s="126">
        <v>1</v>
      </c>
      <c r="G36" s="204">
        <v>5</v>
      </c>
      <c r="H36" s="204">
        <v>3</v>
      </c>
      <c r="I36" s="126">
        <v>2</v>
      </c>
      <c r="J36" s="126">
        <v>6</v>
      </c>
      <c r="K36" s="204">
        <v>1</v>
      </c>
      <c r="L36" s="204">
        <v>4</v>
      </c>
      <c r="M36" s="204">
        <v>6</v>
      </c>
      <c r="N36" s="204">
        <v>12</v>
      </c>
      <c r="O36" s="204">
        <v>2</v>
      </c>
      <c r="P36" s="204">
        <v>3</v>
      </c>
      <c r="Q36" s="204">
        <v>1</v>
      </c>
      <c r="R36" s="121">
        <v>5</v>
      </c>
      <c r="S36" s="121">
        <v>6</v>
      </c>
      <c r="T36" s="121">
        <v>0</v>
      </c>
      <c r="U36" s="121">
        <v>3</v>
      </c>
      <c r="V36" s="121">
        <v>4</v>
      </c>
      <c r="W36" s="121">
        <v>1</v>
      </c>
      <c r="X36" s="121">
        <v>2</v>
      </c>
      <c r="Y36" s="121">
        <v>2</v>
      </c>
      <c r="Z36" s="121">
        <v>14</v>
      </c>
      <c r="AA36" s="121">
        <v>14</v>
      </c>
      <c r="AB36" s="121">
        <v>4</v>
      </c>
      <c r="AC36" s="121">
        <v>2</v>
      </c>
      <c r="AD36" s="321" t="s">
        <v>941</v>
      </c>
    </row>
    <row r="37" spans="1:30" ht="16.5">
      <c r="A37" s="300" t="s">
        <v>1244</v>
      </c>
      <c r="B37" s="204" t="s">
        <v>1027</v>
      </c>
      <c r="C37" s="204" t="s">
        <v>1027</v>
      </c>
      <c r="D37" s="204">
        <v>3</v>
      </c>
      <c r="E37" s="204">
        <v>14</v>
      </c>
      <c r="F37" s="204">
        <v>14</v>
      </c>
      <c r="G37" s="204">
        <v>3</v>
      </c>
      <c r="H37" s="126">
        <v>2</v>
      </c>
      <c r="I37" s="126">
        <v>17</v>
      </c>
      <c r="J37" s="126">
        <v>13</v>
      </c>
      <c r="K37" s="204">
        <v>2</v>
      </c>
      <c r="L37" s="204">
        <v>11</v>
      </c>
      <c r="M37" s="204">
        <v>17</v>
      </c>
      <c r="N37" s="121">
        <v>19</v>
      </c>
      <c r="O37" s="121">
        <v>10</v>
      </c>
      <c r="P37" s="121">
        <v>14</v>
      </c>
      <c r="Q37" s="121">
        <v>12</v>
      </c>
      <c r="R37" s="121">
        <v>9</v>
      </c>
      <c r="S37" s="121">
        <v>9</v>
      </c>
      <c r="T37" s="121">
        <v>14</v>
      </c>
      <c r="U37" s="121">
        <v>11</v>
      </c>
      <c r="V37" s="121">
        <v>10</v>
      </c>
      <c r="W37" s="121">
        <v>10</v>
      </c>
      <c r="X37" s="121">
        <v>18</v>
      </c>
      <c r="Y37" s="121">
        <v>12</v>
      </c>
      <c r="Z37" s="121">
        <v>13</v>
      </c>
      <c r="AA37" s="121">
        <v>30</v>
      </c>
      <c r="AB37" s="320">
        <v>24</v>
      </c>
      <c r="AC37" s="121">
        <v>16</v>
      </c>
      <c r="AD37" s="321" t="s">
        <v>941</v>
      </c>
    </row>
    <row r="38" spans="1:30" ht="18">
      <c r="A38" s="314" t="s">
        <v>1245</v>
      </c>
      <c r="B38" s="199" t="s">
        <v>1027</v>
      </c>
      <c r="C38" s="199" t="s">
        <v>1027</v>
      </c>
      <c r="D38" s="325">
        <v>329</v>
      </c>
      <c r="E38" s="325">
        <v>286</v>
      </c>
      <c r="F38" s="325">
        <v>271</v>
      </c>
      <c r="G38" s="325">
        <v>324</v>
      </c>
      <c r="H38" s="325">
        <v>295</v>
      </c>
      <c r="I38" s="326">
        <v>288</v>
      </c>
      <c r="J38" s="326">
        <v>313</v>
      </c>
      <c r="K38" s="326">
        <v>323</v>
      </c>
      <c r="L38" s="326">
        <v>289</v>
      </c>
      <c r="M38" s="326">
        <v>274</v>
      </c>
      <c r="N38" s="326">
        <v>288</v>
      </c>
      <c r="O38" s="326">
        <v>276</v>
      </c>
      <c r="P38" s="326">
        <v>278</v>
      </c>
      <c r="Q38" s="325">
        <v>303</v>
      </c>
      <c r="R38" s="199">
        <v>280</v>
      </c>
      <c r="S38" s="199">
        <v>251</v>
      </c>
      <c r="T38" s="199">
        <v>221</v>
      </c>
      <c r="U38" s="199">
        <v>247</v>
      </c>
      <c r="V38" s="199">
        <v>243</v>
      </c>
      <c r="W38" s="199">
        <v>252</v>
      </c>
      <c r="X38" s="199">
        <v>282</v>
      </c>
      <c r="Y38" s="199">
        <v>235</v>
      </c>
      <c r="Z38" s="199">
        <v>259</v>
      </c>
      <c r="AA38" s="327">
        <v>231</v>
      </c>
      <c r="AB38" s="328">
        <v>231</v>
      </c>
      <c r="AC38" s="327">
        <v>230</v>
      </c>
      <c r="AD38" s="324" t="s">
        <v>941</v>
      </c>
    </row>
    <row r="39" spans="1:30" ht="16.5">
      <c r="A39" s="299" t="s">
        <v>1246</v>
      </c>
      <c r="B39" s="299"/>
      <c r="C39" s="299"/>
      <c r="D39" s="308"/>
      <c r="E39" s="308"/>
      <c r="F39" s="308"/>
      <c r="G39" s="308"/>
      <c r="H39" s="308"/>
      <c r="I39" s="308"/>
      <c r="J39" s="308"/>
      <c r="K39" s="127"/>
      <c r="L39" s="127"/>
      <c r="M39" s="127"/>
      <c r="N39" s="127"/>
      <c r="O39" s="127"/>
      <c r="P39" s="127"/>
      <c r="Q39" s="127"/>
      <c r="R39" s="127"/>
      <c r="S39" s="127"/>
      <c r="T39" s="127"/>
      <c r="U39" s="127"/>
      <c r="V39" s="127"/>
      <c r="W39" s="127"/>
      <c r="X39" s="127"/>
      <c r="Y39" s="127"/>
      <c r="Z39" s="127"/>
      <c r="AA39" s="127"/>
      <c r="AB39" s="127"/>
      <c r="AC39" s="127"/>
      <c r="AD39" s="321"/>
    </row>
    <row r="40" spans="1:30" ht="16.5">
      <c r="A40" s="312" t="s">
        <v>1247</v>
      </c>
      <c r="B40" s="204" t="s">
        <v>1027</v>
      </c>
      <c r="C40" s="204" t="s">
        <v>1027</v>
      </c>
      <c r="D40" s="316">
        <v>0.77570556197392304</v>
      </c>
      <c r="E40" s="316">
        <v>0.55875676619521564</v>
      </c>
      <c r="F40" s="316">
        <v>0.5140186915887851</v>
      </c>
      <c r="G40" s="316">
        <v>0.32134659525631215</v>
      </c>
      <c r="H40" s="316">
        <v>0.26308097047646889</v>
      </c>
      <c r="I40" s="316">
        <v>0.54231482802911379</v>
      </c>
      <c r="J40" s="316">
        <v>0.77003393369877315</v>
      </c>
      <c r="K40" s="316">
        <v>0.28985507246376813</v>
      </c>
      <c r="L40" s="316">
        <v>0.48092879824148133</v>
      </c>
      <c r="M40" s="316">
        <v>0.65741417092768439</v>
      </c>
      <c r="N40" s="329">
        <v>0.60457438895368865</v>
      </c>
      <c r="O40" s="316">
        <v>0.61756614371872254</v>
      </c>
      <c r="P40" s="316">
        <v>0.83091087261095553</v>
      </c>
      <c r="Q40" s="316">
        <v>0.39803531593649544</v>
      </c>
      <c r="R40" s="316">
        <v>0.24800764732030439</v>
      </c>
      <c r="S40" s="316">
        <v>0.45198631966725233</v>
      </c>
      <c r="T40" s="316">
        <v>0.18071278533044283</v>
      </c>
      <c r="U40" s="316">
        <v>0.31954611849153225</v>
      </c>
      <c r="V40" s="316">
        <v>0.3990527106343511</v>
      </c>
      <c r="W40" s="316">
        <v>0.26432497349021922</v>
      </c>
      <c r="X40" s="316">
        <v>0.35603202199276984</v>
      </c>
      <c r="Y40" s="316">
        <v>0.27501883505793645</v>
      </c>
      <c r="Z40" s="316">
        <v>0.30191249609743753</v>
      </c>
      <c r="AA40" s="316">
        <v>0.39144896116395411</v>
      </c>
      <c r="AB40" s="329">
        <v>0.2496028359983978</v>
      </c>
      <c r="AC40" s="316">
        <v>0.23492902332085888</v>
      </c>
      <c r="AD40" s="321" t="s">
        <v>941</v>
      </c>
    </row>
    <row r="41" spans="1:30" ht="16.5">
      <c r="A41" s="312" t="s">
        <v>1248</v>
      </c>
      <c r="B41" s="204" t="s">
        <v>1027</v>
      </c>
      <c r="C41" s="204" t="s">
        <v>1027</v>
      </c>
      <c r="D41" s="330">
        <v>0.88882333028864058</v>
      </c>
      <c r="E41" s="330">
        <v>0.51037740814402843</v>
      </c>
      <c r="F41" s="330">
        <v>0.4813983308606965</v>
      </c>
      <c r="G41" s="330">
        <v>0.30225351585607552</v>
      </c>
      <c r="H41" s="330">
        <v>0.25804675807256272</v>
      </c>
      <c r="I41" s="330">
        <v>0.53106744556558683</v>
      </c>
      <c r="J41" s="330">
        <v>0.80957549428700404</v>
      </c>
      <c r="K41" s="330">
        <v>0.29485675992628579</v>
      </c>
      <c r="L41" s="330">
        <v>0.45360670697540378</v>
      </c>
      <c r="M41" s="330">
        <v>0.59154718508985593</v>
      </c>
      <c r="N41" s="330">
        <v>0.52797630545360885</v>
      </c>
      <c r="O41" s="330">
        <v>0.52811986812092437</v>
      </c>
      <c r="P41" s="330">
        <v>0.71866407782388519</v>
      </c>
      <c r="Q41" s="330">
        <v>0.32848353750004566</v>
      </c>
      <c r="R41" s="330">
        <v>0.4314291329712524</v>
      </c>
      <c r="S41" s="330">
        <v>0.79449026141454293</v>
      </c>
      <c r="T41" s="330">
        <v>0.30879116572228038</v>
      </c>
      <c r="U41" s="330">
        <v>0.52006332148671319</v>
      </c>
      <c r="V41" s="330">
        <v>0.82574647481323127</v>
      </c>
      <c r="W41" s="330">
        <v>0.51013133919940767</v>
      </c>
      <c r="X41" s="330">
        <v>0.62461403511750824</v>
      </c>
      <c r="Y41" s="330">
        <v>0.50457134862135522</v>
      </c>
      <c r="Z41" s="330">
        <v>0.55123876851009168</v>
      </c>
      <c r="AA41" s="330">
        <v>0.65562955291186598</v>
      </c>
      <c r="AB41" s="330">
        <v>0.43733327442915193</v>
      </c>
      <c r="AC41" s="330">
        <v>0.43340127367387837</v>
      </c>
      <c r="AD41" s="321" t="s">
        <v>941</v>
      </c>
    </row>
    <row r="42" spans="1:30" ht="16.5">
      <c r="A42" s="299" t="s">
        <v>1249</v>
      </c>
      <c r="B42" s="299"/>
      <c r="C42" s="299"/>
      <c r="D42" s="331"/>
      <c r="E42" s="331"/>
      <c r="F42" s="331"/>
      <c r="G42" s="331"/>
      <c r="H42" s="331"/>
      <c r="I42" s="331"/>
      <c r="J42" s="331"/>
      <c r="K42" s="331"/>
      <c r="L42" s="331"/>
      <c r="M42" s="331"/>
      <c r="N42" s="331"/>
      <c r="O42" s="331"/>
      <c r="P42" s="331"/>
      <c r="Q42" s="331"/>
      <c r="R42" s="127"/>
      <c r="S42" s="127"/>
      <c r="T42" s="127"/>
      <c r="U42" s="127"/>
      <c r="V42" s="127"/>
      <c r="W42" s="127"/>
      <c r="X42" s="127"/>
      <c r="Y42" s="127"/>
      <c r="Z42" s="127"/>
      <c r="AA42" s="127"/>
      <c r="AB42" s="127"/>
      <c r="AC42" s="127"/>
      <c r="AD42" s="321"/>
    </row>
    <row r="43" spans="1:30" ht="16.5">
      <c r="A43" s="312" t="s">
        <v>1247</v>
      </c>
      <c r="B43" s="204" t="s">
        <v>1027</v>
      </c>
      <c r="C43" s="204" t="s">
        <v>1027</v>
      </c>
      <c r="D43" s="316">
        <v>6.4</v>
      </c>
      <c r="E43" s="316">
        <v>5.9378274537198745</v>
      </c>
      <c r="F43" s="316">
        <v>4.8</v>
      </c>
      <c r="G43" s="316">
        <v>5.6</v>
      </c>
      <c r="H43" s="316">
        <v>5</v>
      </c>
      <c r="I43" s="316">
        <v>4.6953046953046949</v>
      </c>
      <c r="J43" s="316">
        <v>4.907334899504046</v>
      </c>
      <c r="K43" s="316">
        <v>3.820816864295125</v>
      </c>
      <c r="L43" s="316">
        <v>3.0804012999858696</v>
      </c>
      <c r="M43" s="316">
        <v>5.0255661066471875</v>
      </c>
      <c r="N43" s="316">
        <v>4.2903795597101029</v>
      </c>
      <c r="O43" s="316">
        <v>4.1024036689886572</v>
      </c>
      <c r="P43" s="316">
        <v>4.0112938677770265</v>
      </c>
      <c r="Q43" s="316">
        <v>4.4668407677317825</v>
      </c>
      <c r="R43" s="316">
        <v>1.9289483680468118</v>
      </c>
      <c r="S43" s="316">
        <v>1.6932621826340348</v>
      </c>
      <c r="T43" s="316">
        <v>1.5360586753087642</v>
      </c>
      <c r="U43" s="316">
        <v>1.7938157106229198</v>
      </c>
      <c r="V43" s="316">
        <v>1.7630874306208604</v>
      </c>
      <c r="W43" s="316">
        <v>1.7079459825521857</v>
      </c>
      <c r="X43" s="316">
        <v>1.8592783370733537</v>
      </c>
      <c r="Y43" s="316">
        <v>1.4688505963321605</v>
      </c>
      <c r="Z43" s="316">
        <v>1.5958231936578842</v>
      </c>
      <c r="AA43" s="316">
        <v>1.412886094201147</v>
      </c>
      <c r="AB43" s="316">
        <v>1.3408896538518578</v>
      </c>
      <c r="AC43" s="316">
        <v>1.2565971014836637</v>
      </c>
      <c r="AD43" s="321" t="s">
        <v>941</v>
      </c>
    </row>
    <row r="44" spans="1:30" ht="17.25" thickBot="1">
      <c r="A44" s="332" t="s">
        <v>1248</v>
      </c>
      <c r="B44" s="333" t="s">
        <v>1027</v>
      </c>
      <c r="C44" s="333" t="s">
        <v>1027</v>
      </c>
      <c r="D44" s="334">
        <v>7.4</v>
      </c>
      <c r="E44" s="334">
        <v>5.4</v>
      </c>
      <c r="F44" s="335">
        <v>4.5</v>
      </c>
      <c r="G44" s="335">
        <v>5.3</v>
      </c>
      <c r="H44" s="335">
        <v>4.9000000000000004</v>
      </c>
      <c r="I44" s="335">
        <v>4.5979260418704753</v>
      </c>
      <c r="J44" s="335">
        <v>5.159328573761246</v>
      </c>
      <c r="K44" s="335">
        <v>3.8867481990283128</v>
      </c>
      <c r="L44" s="335">
        <v>2.9084194741364127</v>
      </c>
      <c r="M44" s="335">
        <v>4.5220495926868995</v>
      </c>
      <c r="N44" s="335">
        <v>3.7473440216341509</v>
      </c>
      <c r="O44" s="335">
        <v>3.5082248382318548</v>
      </c>
      <c r="P44" s="335">
        <v>3.4694127894946183</v>
      </c>
      <c r="Q44" s="335">
        <v>3.6863152541671789</v>
      </c>
      <c r="R44" s="335">
        <v>3.355559923109741</v>
      </c>
      <c r="S44" s="335">
        <v>2.9763739644037357</v>
      </c>
      <c r="T44" s="335">
        <v>2.6247249086393833</v>
      </c>
      <c r="U44" s="335">
        <v>2.9194463728913216</v>
      </c>
      <c r="V44" s="335">
        <v>3.6482980614475489</v>
      </c>
      <c r="W44" s="335">
        <v>3.2962332686730957</v>
      </c>
      <c r="X44" s="335">
        <v>3.2618732945025428</v>
      </c>
      <c r="Y44" s="335">
        <v>2.694869702864056</v>
      </c>
      <c r="Z44" s="335">
        <v>2.9136906335533417</v>
      </c>
      <c r="AA44" s="335">
        <v>2.366412917541266</v>
      </c>
      <c r="AB44" s="335">
        <v>2.3493950323984674</v>
      </c>
      <c r="AC44" s="335">
        <v>2.3181928591858609</v>
      </c>
      <c r="AD44" s="336" t="s">
        <v>941</v>
      </c>
    </row>
    <row r="45" spans="1:30">
      <c r="A45" s="234" t="s">
        <v>1250</v>
      </c>
      <c r="B45" s="234"/>
      <c r="C45" s="234"/>
      <c r="D45" s="234"/>
      <c r="E45" s="234"/>
      <c r="F45" s="234"/>
      <c r="G45" s="234"/>
      <c r="H45" s="234"/>
      <c r="I45" s="234"/>
      <c r="J45" s="234"/>
      <c r="K45" s="234"/>
      <c r="L45" s="234"/>
      <c r="M45" s="234"/>
      <c r="N45" s="234"/>
      <c r="O45" s="234"/>
      <c r="P45" s="234"/>
      <c r="Q45" s="234"/>
      <c r="R45" s="147"/>
      <c r="S45" s="147"/>
      <c r="T45" s="147"/>
      <c r="U45" s="147"/>
      <c r="V45" s="147"/>
      <c r="W45" s="147"/>
      <c r="X45" s="147"/>
      <c r="Y45" s="147"/>
      <c r="Z45" s="147"/>
      <c r="AA45" s="147"/>
      <c r="AB45" s="147"/>
      <c r="AC45" s="147"/>
      <c r="AD45" s="147"/>
    </row>
  </sheetData>
  <mergeCells count="2">
    <mergeCell ref="A1:AC1"/>
    <mergeCell ref="A45:Q4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C0F4C-4379-4459-83C1-EAA48BA6BEFC}">
  <dimension ref="A1:AL83"/>
  <sheetViews>
    <sheetView workbookViewId="0">
      <selection activeCell="A8" sqref="A8:AK8"/>
    </sheetView>
  </sheetViews>
  <sheetFormatPr defaultRowHeight="12.75"/>
  <cols>
    <col min="1" max="1" width="41.7109375" style="113" customWidth="1"/>
    <col min="2" max="28" width="8.85546875" style="113" customWidth="1"/>
    <col min="29" max="35" width="8.85546875" style="113" bestFit="1" customWidth="1"/>
    <col min="36" max="37" width="8.85546875" style="113" customWidth="1"/>
    <col min="38" max="245" width="9.140625" style="113"/>
    <col min="246" max="246" width="37.7109375" style="113" customWidth="1"/>
    <col min="247" max="273" width="12.140625" style="113" customWidth="1"/>
    <col min="274" max="274" width="12.7109375" style="113" customWidth="1"/>
    <col min="275" max="276" width="9.140625" style="113"/>
    <col min="277" max="278" width="13.42578125" style="113" customWidth="1"/>
    <col min="279" max="279" width="13.85546875" style="113" customWidth="1"/>
    <col min="280" max="501" width="9.140625" style="113"/>
    <col min="502" max="502" width="37.7109375" style="113" customWidth="1"/>
    <col min="503" max="529" width="12.140625" style="113" customWidth="1"/>
    <col min="530" max="530" width="12.7109375" style="113" customWidth="1"/>
    <col min="531" max="532" width="9.140625" style="113"/>
    <col min="533" max="534" width="13.42578125" style="113" customWidth="1"/>
    <col min="535" max="535" width="13.85546875" style="113" customWidth="1"/>
    <col min="536" max="757" width="9.140625" style="113"/>
    <col min="758" max="758" width="37.7109375" style="113" customWidth="1"/>
    <col min="759" max="785" width="12.140625" style="113" customWidth="1"/>
    <col min="786" max="786" width="12.7109375" style="113" customWidth="1"/>
    <col min="787" max="788" width="9.140625" style="113"/>
    <col min="789" max="790" width="13.42578125" style="113" customWidth="1"/>
    <col min="791" max="791" width="13.85546875" style="113" customWidth="1"/>
    <col min="792" max="1013" width="9.140625" style="113"/>
    <col min="1014" max="1014" width="37.7109375" style="113" customWidth="1"/>
    <col min="1015" max="1041" width="12.140625" style="113" customWidth="1"/>
    <col min="1042" max="1042" width="12.7109375" style="113" customWidth="1"/>
    <col min="1043" max="1044" width="9.140625" style="113"/>
    <col min="1045" max="1046" width="13.42578125" style="113" customWidth="1"/>
    <col min="1047" max="1047" width="13.85546875" style="113" customWidth="1"/>
    <col min="1048" max="1269" width="9.140625" style="113"/>
    <col min="1270" max="1270" width="37.7109375" style="113" customWidth="1"/>
    <col min="1271" max="1297" width="12.140625" style="113" customWidth="1"/>
    <col min="1298" max="1298" width="12.7109375" style="113" customWidth="1"/>
    <col min="1299" max="1300" width="9.140625" style="113"/>
    <col min="1301" max="1302" width="13.42578125" style="113" customWidth="1"/>
    <col min="1303" max="1303" width="13.85546875" style="113" customWidth="1"/>
    <col min="1304" max="1525" width="9.140625" style="113"/>
    <col min="1526" max="1526" width="37.7109375" style="113" customWidth="1"/>
    <col min="1527" max="1553" width="12.140625" style="113" customWidth="1"/>
    <col min="1554" max="1554" width="12.7109375" style="113" customWidth="1"/>
    <col min="1555" max="1556" width="9.140625" style="113"/>
    <col min="1557" max="1558" width="13.42578125" style="113" customWidth="1"/>
    <col min="1559" max="1559" width="13.85546875" style="113" customWidth="1"/>
    <col min="1560" max="1781" width="9.140625" style="113"/>
    <col min="1782" max="1782" width="37.7109375" style="113" customWidth="1"/>
    <col min="1783" max="1809" width="12.140625" style="113" customWidth="1"/>
    <col min="1810" max="1810" width="12.7109375" style="113" customWidth="1"/>
    <col min="1811" max="1812" width="9.140625" style="113"/>
    <col min="1813" max="1814" width="13.42578125" style="113" customWidth="1"/>
    <col min="1815" max="1815" width="13.85546875" style="113" customWidth="1"/>
    <col min="1816" max="2037" width="9.140625" style="113"/>
    <col min="2038" max="2038" width="37.7109375" style="113" customWidth="1"/>
    <col min="2039" max="2065" width="12.140625" style="113" customWidth="1"/>
    <col min="2066" max="2066" width="12.7109375" style="113" customWidth="1"/>
    <col min="2067" max="2068" width="9.140625" style="113"/>
    <col min="2069" max="2070" width="13.42578125" style="113" customWidth="1"/>
    <col min="2071" max="2071" width="13.85546875" style="113" customWidth="1"/>
    <col min="2072" max="2293" width="9.140625" style="113"/>
    <col min="2294" max="2294" width="37.7109375" style="113" customWidth="1"/>
    <col min="2295" max="2321" width="12.140625" style="113" customWidth="1"/>
    <col min="2322" max="2322" width="12.7109375" style="113" customWidth="1"/>
    <col min="2323" max="2324" width="9.140625" style="113"/>
    <col min="2325" max="2326" width="13.42578125" style="113" customWidth="1"/>
    <col min="2327" max="2327" width="13.85546875" style="113" customWidth="1"/>
    <col min="2328" max="2549" width="9.140625" style="113"/>
    <col min="2550" max="2550" width="37.7109375" style="113" customWidth="1"/>
    <col min="2551" max="2577" width="12.140625" style="113" customWidth="1"/>
    <col min="2578" max="2578" width="12.7109375" style="113" customWidth="1"/>
    <col min="2579" max="2580" width="9.140625" style="113"/>
    <col min="2581" max="2582" width="13.42578125" style="113" customWidth="1"/>
    <col min="2583" max="2583" width="13.85546875" style="113" customWidth="1"/>
    <col min="2584" max="2805" width="9.140625" style="113"/>
    <col min="2806" max="2806" width="37.7109375" style="113" customWidth="1"/>
    <col min="2807" max="2833" width="12.140625" style="113" customWidth="1"/>
    <col min="2834" max="2834" width="12.7109375" style="113" customWidth="1"/>
    <col min="2835" max="2836" width="9.140625" style="113"/>
    <col min="2837" max="2838" width="13.42578125" style="113" customWidth="1"/>
    <col min="2839" max="2839" width="13.85546875" style="113" customWidth="1"/>
    <col min="2840" max="3061" width="9.140625" style="113"/>
    <col min="3062" max="3062" width="37.7109375" style="113" customWidth="1"/>
    <col min="3063" max="3089" width="12.140625" style="113" customWidth="1"/>
    <col min="3090" max="3090" width="12.7109375" style="113" customWidth="1"/>
    <col min="3091" max="3092" width="9.140625" style="113"/>
    <col min="3093" max="3094" width="13.42578125" style="113" customWidth="1"/>
    <col min="3095" max="3095" width="13.85546875" style="113" customWidth="1"/>
    <col min="3096" max="3317" width="9.140625" style="113"/>
    <col min="3318" max="3318" width="37.7109375" style="113" customWidth="1"/>
    <col min="3319" max="3345" width="12.140625" style="113" customWidth="1"/>
    <col min="3346" max="3346" width="12.7109375" style="113" customWidth="1"/>
    <col min="3347" max="3348" width="9.140625" style="113"/>
    <col min="3349" max="3350" width="13.42578125" style="113" customWidth="1"/>
    <col min="3351" max="3351" width="13.85546875" style="113" customWidth="1"/>
    <col min="3352" max="3573" width="9.140625" style="113"/>
    <col min="3574" max="3574" width="37.7109375" style="113" customWidth="1"/>
    <col min="3575" max="3601" width="12.140625" style="113" customWidth="1"/>
    <col min="3602" max="3602" width="12.7109375" style="113" customWidth="1"/>
    <col min="3603" max="3604" width="9.140625" style="113"/>
    <col min="3605" max="3606" width="13.42578125" style="113" customWidth="1"/>
    <col min="3607" max="3607" width="13.85546875" style="113" customWidth="1"/>
    <col min="3608" max="3829" width="9.140625" style="113"/>
    <col min="3830" max="3830" width="37.7109375" style="113" customWidth="1"/>
    <col min="3831" max="3857" width="12.140625" style="113" customWidth="1"/>
    <col min="3858" max="3858" width="12.7109375" style="113" customWidth="1"/>
    <col min="3859" max="3860" width="9.140625" style="113"/>
    <col min="3861" max="3862" width="13.42578125" style="113" customWidth="1"/>
    <col min="3863" max="3863" width="13.85546875" style="113" customWidth="1"/>
    <col min="3864" max="4085" width="9.140625" style="113"/>
    <col min="4086" max="4086" width="37.7109375" style="113" customWidth="1"/>
    <col min="4087" max="4113" width="12.140625" style="113" customWidth="1"/>
    <col min="4114" max="4114" width="12.7109375" style="113" customWidth="1"/>
    <col min="4115" max="4116" width="9.140625" style="113"/>
    <col min="4117" max="4118" width="13.42578125" style="113" customWidth="1"/>
    <col min="4119" max="4119" width="13.85546875" style="113" customWidth="1"/>
    <col min="4120" max="4341" width="9.140625" style="113"/>
    <col min="4342" max="4342" width="37.7109375" style="113" customWidth="1"/>
    <col min="4343" max="4369" width="12.140625" style="113" customWidth="1"/>
    <col min="4370" max="4370" width="12.7109375" style="113" customWidth="1"/>
    <col min="4371" max="4372" width="9.140625" style="113"/>
    <col min="4373" max="4374" width="13.42578125" style="113" customWidth="1"/>
    <col min="4375" max="4375" width="13.85546875" style="113" customWidth="1"/>
    <col min="4376" max="4597" width="9.140625" style="113"/>
    <col min="4598" max="4598" width="37.7109375" style="113" customWidth="1"/>
    <col min="4599" max="4625" width="12.140625" style="113" customWidth="1"/>
    <col min="4626" max="4626" width="12.7109375" style="113" customWidth="1"/>
    <col min="4627" max="4628" width="9.140625" style="113"/>
    <col min="4629" max="4630" width="13.42578125" style="113" customWidth="1"/>
    <col min="4631" max="4631" width="13.85546875" style="113" customWidth="1"/>
    <col min="4632" max="4853" width="9.140625" style="113"/>
    <col min="4854" max="4854" width="37.7109375" style="113" customWidth="1"/>
    <col min="4855" max="4881" width="12.140625" style="113" customWidth="1"/>
    <col min="4882" max="4882" width="12.7109375" style="113" customWidth="1"/>
    <col min="4883" max="4884" width="9.140625" style="113"/>
    <col min="4885" max="4886" width="13.42578125" style="113" customWidth="1"/>
    <col min="4887" max="4887" width="13.85546875" style="113" customWidth="1"/>
    <col min="4888" max="5109" width="9.140625" style="113"/>
    <col min="5110" max="5110" width="37.7109375" style="113" customWidth="1"/>
    <col min="5111" max="5137" width="12.140625" style="113" customWidth="1"/>
    <col min="5138" max="5138" width="12.7109375" style="113" customWidth="1"/>
    <col min="5139" max="5140" width="9.140625" style="113"/>
    <col min="5141" max="5142" width="13.42578125" style="113" customWidth="1"/>
    <col min="5143" max="5143" width="13.85546875" style="113" customWidth="1"/>
    <col min="5144" max="5365" width="9.140625" style="113"/>
    <col min="5366" max="5366" width="37.7109375" style="113" customWidth="1"/>
    <col min="5367" max="5393" width="12.140625" style="113" customWidth="1"/>
    <col min="5394" max="5394" width="12.7109375" style="113" customWidth="1"/>
    <col min="5395" max="5396" width="9.140625" style="113"/>
    <col min="5397" max="5398" width="13.42578125" style="113" customWidth="1"/>
    <col min="5399" max="5399" width="13.85546875" style="113" customWidth="1"/>
    <col min="5400" max="5621" width="9.140625" style="113"/>
    <col min="5622" max="5622" width="37.7109375" style="113" customWidth="1"/>
    <col min="5623" max="5649" width="12.140625" style="113" customWidth="1"/>
    <col min="5650" max="5650" width="12.7109375" style="113" customWidth="1"/>
    <col min="5651" max="5652" width="9.140625" style="113"/>
    <col min="5653" max="5654" width="13.42578125" style="113" customWidth="1"/>
    <col min="5655" max="5655" width="13.85546875" style="113" customWidth="1"/>
    <col min="5656" max="5877" width="9.140625" style="113"/>
    <col min="5878" max="5878" width="37.7109375" style="113" customWidth="1"/>
    <col min="5879" max="5905" width="12.140625" style="113" customWidth="1"/>
    <col min="5906" max="5906" width="12.7109375" style="113" customWidth="1"/>
    <col min="5907" max="5908" width="9.140625" style="113"/>
    <col min="5909" max="5910" width="13.42578125" style="113" customWidth="1"/>
    <col min="5911" max="5911" width="13.85546875" style="113" customWidth="1"/>
    <col min="5912" max="6133" width="9.140625" style="113"/>
    <col min="6134" max="6134" width="37.7109375" style="113" customWidth="1"/>
    <col min="6135" max="6161" width="12.140625" style="113" customWidth="1"/>
    <col min="6162" max="6162" width="12.7109375" style="113" customWidth="1"/>
    <col min="6163" max="6164" width="9.140625" style="113"/>
    <col min="6165" max="6166" width="13.42578125" style="113" customWidth="1"/>
    <col min="6167" max="6167" width="13.85546875" style="113" customWidth="1"/>
    <col min="6168" max="6389" width="9.140625" style="113"/>
    <col min="6390" max="6390" width="37.7109375" style="113" customWidth="1"/>
    <col min="6391" max="6417" width="12.140625" style="113" customWidth="1"/>
    <col min="6418" max="6418" width="12.7109375" style="113" customWidth="1"/>
    <col min="6419" max="6420" width="9.140625" style="113"/>
    <col min="6421" max="6422" width="13.42578125" style="113" customWidth="1"/>
    <col min="6423" max="6423" width="13.85546875" style="113" customWidth="1"/>
    <col min="6424" max="6645" width="9.140625" style="113"/>
    <col min="6646" max="6646" width="37.7109375" style="113" customWidth="1"/>
    <col min="6647" max="6673" width="12.140625" style="113" customWidth="1"/>
    <col min="6674" max="6674" width="12.7109375" style="113" customWidth="1"/>
    <col min="6675" max="6676" width="9.140625" style="113"/>
    <col min="6677" max="6678" width="13.42578125" style="113" customWidth="1"/>
    <col min="6679" max="6679" width="13.85546875" style="113" customWidth="1"/>
    <col min="6680" max="6901" width="9.140625" style="113"/>
    <col min="6902" max="6902" width="37.7109375" style="113" customWidth="1"/>
    <col min="6903" max="6929" width="12.140625" style="113" customWidth="1"/>
    <col min="6930" max="6930" width="12.7109375" style="113" customWidth="1"/>
    <col min="6931" max="6932" width="9.140625" style="113"/>
    <col min="6933" max="6934" width="13.42578125" style="113" customWidth="1"/>
    <col min="6935" max="6935" width="13.85546875" style="113" customWidth="1"/>
    <col min="6936" max="7157" width="9.140625" style="113"/>
    <col min="7158" max="7158" width="37.7109375" style="113" customWidth="1"/>
    <col min="7159" max="7185" width="12.140625" style="113" customWidth="1"/>
    <col min="7186" max="7186" width="12.7109375" style="113" customWidth="1"/>
    <col min="7187" max="7188" width="9.140625" style="113"/>
    <col min="7189" max="7190" width="13.42578125" style="113" customWidth="1"/>
    <col min="7191" max="7191" width="13.85546875" style="113" customWidth="1"/>
    <col min="7192" max="7413" width="9.140625" style="113"/>
    <col min="7414" max="7414" width="37.7109375" style="113" customWidth="1"/>
    <col min="7415" max="7441" width="12.140625" style="113" customWidth="1"/>
    <col min="7442" max="7442" width="12.7109375" style="113" customWidth="1"/>
    <col min="7443" max="7444" width="9.140625" style="113"/>
    <col min="7445" max="7446" width="13.42578125" style="113" customWidth="1"/>
    <col min="7447" max="7447" width="13.85546875" style="113" customWidth="1"/>
    <col min="7448" max="7669" width="9.140625" style="113"/>
    <col min="7670" max="7670" width="37.7109375" style="113" customWidth="1"/>
    <col min="7671" max="7697" width="12.140625" style="113" customWidth="1"/>
    <col min="7698" max="7698" width="12.7109375" style="113" customWidth="1"/>
    <col min="7699" max="7700" width="9.140625" style="113"/>
    <col min="7701" max="7702" width="13.42578125" style="113" customWidth="1"/>
    <col min="7703" max="7703" width="13.85546875" style="113" customWidth="1"/>
    <col min="7704" max="7925" width="9.140625" style="113"/>
    <col min="7926" max="7926" width="37.7109375" style="113" customWidth="1"/>
    <col min="7927" max="7953" width="12.140625" style="113" customWidth="1"/>
    <col min="7954" max="7954" width="12.7109375" style="113" customWidth="1"/>
    <col min="7955" max="7956" width="9.140625" style="113"/>
    <col min="7957" max="7958" width="13.42578125" style="113" customWidth="1"/>
    <col min="7959" max="7959" width="13.85546875" style="113" customWidth="1"/>
    <col min="7960" max="8181" width="9.140625" style="113"/>
    <col min="8182" max="8182" width="37.7109375" style="113" customWidth="1"/>
    <col min="8183" max="8209" width="12.140625" style="113" customWidth="1"/>
    <col min="8210" max="8210" width="12.7109375" style="113" customWidth="1"/>
    <col min="8211" max="8212" width="9.140625" style="113"/>
    <col min="8213" max="8214" width="13.42578125" style="113" customWidth="1"/>
    <col min="8215" max="8215" width="13.85546875" style="113" customWidth="1"/>
    <col min="8216" max="8437" width="9.140625" style="113"/>
    <col min="8438" max="8438" width="37.7109375" style="113" customWidth="1"/>
    <col min="8439" max="8465" width="12.140625" style="113" customWidth="1"/>
    <col min="8466" max="8466" width="12.7109375" style="113" customWidth="1"/>
    <col min="8467" max="8468" width="9.140625" style="113"/>
    <col min="8469" max="8470" width="13.42578125" style="113" customWidth="1"/>
    <col min="8471" max="8471" width="13.85546875" style="113" customWidth="1"/>
    <col min="8472" max="8693" width="9.140625" style="113"/>
    <col min="8694" max="8694" width="37.7109375" style="113" customWidth="1"/>
    <col min="8695" max="8721" width="12.140625" style="113" customWidth="1"/>
    <col min="8722" max="8722" width="12.7109375" style="113" customWidth="1"/>
    <col min="8723" max="8724" width="9.140625" style="113"/>
    <col min="8725" max="8726" width="13.42578125" style="113" customWidth="1"/>
    <col min="8727" max="8727" width="13.85546875" style="113" customWidth="1"/>
    <col min="8728" max="8949" width="9.140625" style="113"/>
    <col min="8950" max="8950" width="37.7109375" style="113" customWidth="1"/>
    <col min="8951" max="8977" width="12.140625" style="113" customWidth="1"/>
    <col min="8978" max="8978" width="12.7109375" style="113" customWidth="1"/>
    <col min="8979" max="8980" width="9.140625" style="113"/>
    <col min="8981" max="8982" width="13.42578125" style="113" customWidth="1"/>
    <col min="8983" max="8983" width="13.85546875" style="113" customWidth="1"/>
    <col min="8984" max="9205" width="9.140625" style="113"/>
    <col min="9206" max="9206" width="37.7109375" style="113" customWidth="1"/>
    <col min="9207" max="9233" width="12.140625" style="113" customWidth="1"/>
    <col min="9234" max="9234" width="12.7109375" style="113" customWidth="1"/>
    <col min="9235" max="9236" width="9.140625" style="113"/>
    <col min="9237" max="9238" width="13.42578125" style="113" customWidth="1"/>
    <col min="9239" max="9239" width="13.85546875" style="113" customWidth="1"/>
    <col min="9240" max="9461" width="9.140625" style="113"/>
    <col min="9462" max="9462" width="37.7109375" style="113" customWidth="1"/>
    <col min="9463" max="9489" width="12.140625" style="113" customWidth="1"/>
    <col min="9490" max="9490" width="12.7109375" style="113" customWidth="1"/>
    <col min="9491" max="9492" width="9.140625" style="113"/>
    <col min="9493" max="9494" width="13.42578125" style="113" customWidth="1"/>
    <col min="9495" max="9495" width="13.85546875" style="113" customWidth="1"/>
    <col min="9496" max="9717" width="9.140625" style="113"/>
    <col min="9718" max="9718" width="37.7109375" style="113" customWidth="1"/>
    <col min="9719" max="9745" width="12.140625" style="113" customWidth="1"/>
    <col min="9746" max="9746" width="12.7109375" style="113" customWidth="1"/>
    <col min="9747" max="9748" width="9.140625" style="113"/>
    <col min="9749" max="9750" width="13.42578125" style="113" customWidth="1"/>
    <col min="9751" max="9751" width="13.85546875" style="113" customWidth="1"/>
    <col min="9752" max="9973" width="9.140625" style="113"/>
    <col min="9974" max="9974" width="37.7109375" style="113" customWidth="1"/>
    <col min="9975" max="10001" width="12.140625" style="113" customWidth="1"/>
    <col min="10002" max="10002" width="12.7109375" style="113" customWidth="1"/>
    <col min="10003" max="10004" width="9.140625" style="113"/>
    <col min="10005" max="10006" width="13.42578125" style="113" customWidth="1"/>
    <col min="10007" max="10007" width="13.85546875" style="113" customWidth="1"/>
    <col min="10008" max="10229" width="9.140625" style="113"/>
    <col min="10230" max="10230" width="37.7109375" style="113" customWidth="1"/>
    <col min="10231" max="10257" width="12.140625" style="113" customWidth="1"/>
    <col min="10258" max="10258" width="12.7109375" style="113" customWidth="1"/>
    <col min="10259" max="10260" width="9.140625" style="113"/>
    <col min="10261" max="10262" width="13.42578125" style="113" customWidth="1"/>
    <col min="10263" max="10263" width="13.85546875" style="113" customWidth="1"/>
    <col min="10264" max="10485" width="9.140625" style="113"/>
    <col min="10486" max="10486" width="37.7109375" style="113" customWidth="1"/>
    <col min="10487" max="10513" width="12.140625" style="113" customWidth="1"/>
    <col min="10514" max="10514" width="12.7109375" style="113" customWidth="1"/>
    <col min="10515" max="10516" width="9.140625" style="113"/>
    <col min="10517" max="10518" width="13.42578125" style="113" customWidth="1"/>
    <col min="10519" max="10519" width="13.85546875" style="113" customWidth="1"/>
    <col min="10520" max="10741" width="9.140625" style="113"/>
    <col min="10742" max="10742" width="37.7109375" style="113" customWidth="1"/>
    <col min="10743" max="10769" width="12.140625" style="113" customWidth="1"/>
    <col min="10770" max="10770" width="12.7109375" style="113" customWidth="1"/>
    <col min="10771" max="10772" width="9.140625" style="113"/>
    <col min="10773" max="10774" width="13.42578125" style="113" customWidth="1"/>
    <col min="10775" max="10775" width="13.85546875" style="113" customWidth="1"/>
    <col min="10776" max="10997" width="9.140625" style="113"/>
    <col min="10998" max="10998" width="37.7109375" style="113" customWidth="1"/>
    <col min="10999" max="11025" width="12.140625" style="113" customWidth="1"/>
    <col min="11026" max="11026" width="12.7109375" style="113" customWidth="1"/>
    <col min="11027" max="11028" width="9.140625" style="113"/>
    <col min="11029" max="11030" width="13.42578125" style="113" customWidth="1"/>
    <col min="11031" max="11031" width="13.85546875" style="113" customWidth="1"/>
    <col min="11032" max="11253" width="9.140625" style="113"/>
    <col min="11254" max="11254" width="37.7109375" style="113" customWidth="1"/>
    <col min="11255" max="11281" width="12.140625" style="113" customWidth="1"/>
    <col min="11282" max="11282" width="12.7109375" style="113" customWidth="1"/>
    <col min="11283" max="11284" width="9.140625" style="113"/>
    <col min="11285" max="11286" width="13.42578125" style="113" customWidth="1"/>
    <col min="11287" max="11287" width="13.85546875" style="113" customWidth="1"/>
    <col min="11288" max="11509" width="9.140625" style="113"/>
    <col min="11510" max="11510" width="37.7109375" style="113" customWidth="1"/>
    <col min="11511" max="11537" width="12.140625" style="113" customWidth="1"/>
    <col min="11538" max="11538" width="12.7109375" style="113" customWidth="1"/>
    <col min="11539" max="11540" width="9.140625" style="113"/>
    <col min="11541" max="11542" width="13.42578125" style="113" customWidth="1"/>
    <col min="11543" max="11543" width="13.85546875" style="113" customWidth="1"/>
    <col min="11544" max="11765" width="9.140625" style="113"/>
    <col min="11766" max="11766" width="37.7109375" style="113" customWidth="1"/>
    <col min="11767" max="11793" width="12.140625" style="113" customWidth="1"/>
    <col min="11794" max="11794" width="12.7109375" style="113" customWidth="1"/>
    <col min="11795" max="11796" width="9.140625" style="113"/>
    <col min="11797" max="11798" width="13.42578125" style="113" customWidth="1"/>
    <col min="11799" max="11799" width="13.85546875" style="113" customWidth="1"/>
    <col min="11800" max="12021" width="9.140625" style="113"/>
    <col min="12022" max="12022" width="37.7109375" style="113" customWidth="1"/>
    <col min="12023" max="12049" width="12.140625" style="113" customWidth="1"/>
    <col min="12050" max="12050" width="12.7109375" style="113" customWidth="1"/>
    <col min="12051" max="12052" width="9.140625" style="113"/>
    <col min="12053" max="12054" width="13.42578125" style="113" customWidth="1"/>
    <col min="12055" max="12055" width="13.85546875" style="113" customWidth="1"/>
    <col min="12056" max="12277" width="9.140625" style="113"/>
    <col min="12278" max="12278" width="37.7109375" style="113" customWidth="1"/>
    <col min="12279" max="12305" width="12.140625" style="113" customWidth="1"/>
    <col min="12306" max="12306" width="12.7109375" style="113" customWidth="1"/>
    <col min="12307" max="12308" width="9.140625" style="113"/>
    <col min="12309" max="12310" width="13.42578125" style="113" customWidth="1"/>
    <col min="12311" max="12311" width="13.85546875" style="113" customWidth="1"/>
    <col min="12312" max="12533" width="9.140625" style="113"/>
    <col min="12534" max="12534" width="37.7109375" style="113" customWidth="1"/>
    <col min="12535" max="12561" width="12.140625" style="113" customWidth="1"/>
    <col min="12562" max="12562" width="12.7109375" style="113" customWidth="1"/>
    <col min="12563" max="12564" width="9.140625" style="113"/>
    <col min="12565" max="12566" width="13.42578125" style="113" customWidth="1"/>
    <col min="12567" max="12567" width="13.85546875" style="113" customWidth="1"/>
    <col min="12568" max="12789" width="9.140625" style="113"/>
    <col min="12790" max="12790" width="37.7109375" style="113" customWidth="1"/>
    <col min="12791" max="12817" width="12.140625" style="113" customWidth="1"/>
    <col min="12818" max="12818" width="12.7109375" style="113" customWidth="1"/>
    <col min="12819" max="12820" width="9.140625" style="113"/>
    <col min="12821" max="12822" width="13.42578125" style="113" customWidth="1"/>
    <col min="12823" max="12823" width="13.85546875" style="113" customWidth="1"/>
    <col min="12824" max="13045" width="9.140625" style="113"/>
    <col min="13046" max="13046" width="37.7109375" style="113" customWidth="1"/>
    <col min="13047" max="13073" width="12.140625" style="113" customWidth="1"/>
    <col min="13074" max="13074" width="12.7109375" style="113" customWidth="1"/>
    <col min="13075" max="13076" width="9.140625" style="113"/>
    <col min="13077" max="13078" width="13.42578125" style="113" customWidth="1"/>
    <col min="13079" max="13079" width="13.85546875" style="113" customWidth="1"/>
    <col min="13080" max="13301" width="9.140625" style="113"/>
    <col min="13302" max="13302" width="37.7109375" style="113" customWidth="1"/>
    <col min="13303" max="13329" width="12.140625" style="113" customWidth="1"/>
    <col min="13330" max="13330" width="12.7109375" style="113" customWidth="1"/>
    <col min="13331" max="13332" width="9.140625" style="113"/>
    <col min="13333" max="13334" width="13.42578125" style="113" customWidth="1"/>
    <col min="13335" max="13335" width="13.85546875" style="113" customWidth="1"/>
    <col min="13336" max="13557" width="9.140625" style="113"/>
    <col min="13558" max="13558" width="37.7109375" style="113" customWidth="1"/>
    <col min="13559" max="13585" width="12.140625" style="113" customWidth="1"/>
    <col min="13586" max="13586" width="12.7109375" style="113" customWidth="1"/>
    <col min="13587" max="13588" width="9.140625" style="113"/>
    <col min="13589" max="13590" width="13.42578125" style="113" customWidth="1"/>
    <col min="13591" max="13591" width="13.85546875" style="113" customWidth="1"/>
    <col min="13592" max="13813" width="9.140625" style="113"/>
    <col min="13814" max="13814" width="37.7109375" style="113" customWidth="1"/>
    <col min="13815" max="13841" width="12.140625" style="113" customWidth="1"/>
    <col min="13842" max="13842" width="12.7109375" style="113" customWidth="1"/>
    <col min="13843" max="13844" width="9.140625" style="113"/>
    <col min="13845" max="13846" width="13.42578125" style="113" customWidth="1"/>
    <col min="13847" max="13847" width="13.85546875" style="113" customWidth="1"/>
    <col min="13848" max="14069" width="9.140625" style="113"/>
    <col min="14070" max="14070" width="37.7109375" style="113" customWidth="1"/>
    <col min="14071" max="14097" width="12.140625" style="113" customWidth="1"/>
    <col min="14098" max="14098" width="12.7109375" style="113" customWidth="1"/>
    <col min="14099" max="14100" width="9.140625" style="113"/>
    <col min="14101" max="14102" width="13.42578125" style="113" customWidth="1"/>
    <col min="14103" max="14103" width="13.85546875" style="113" customWidth="1"/>
    <col min="14104" max="14325" width="9.140625" style="113"/>
    <col min="14326" max="14326" width="37.7109375" style="113" customWidth="1"/>
    <col min="14327" max="14353" width="12.140625" style="113" customWidth="1"/>
    <col min="14354" max="14354" width="12.7109375" style="113" customWidth="1"/>
    <col min="14355" max="14356" width="9.140625" style="113"/>
    <col min="14357" max="14358" width="13.42578125" style="113" customWidth="1"/>
    <col min="14359" max="14359" width="13.85546875" style="113" customWidth="1"/>
    <col min="14360" max="14581" width="9.140625" style="113"/>
    <col min="14582" max="14582" width="37.7109375" style="113" customWidth="1"/>
    <col min="14583" max="14609" width="12.140625" style="113" customWidth="1"/>
    <col min="14610" max="14610" width="12.7109375" style="113" customWidth="1"/>
    <col min="14611" max="14612" width="9.140625" style="113"/>
    <col min="14613" max="14614" width="13.42578125" style="113" customWidth="1"/>
    <col min="14615" max="14615" width="13.85546875" style="113" customWidth="1"/>
    <col min="14616" max="14837" width="9.140625" style="113"/>
    <col min="14838" max="14838" width="37.7109375" style="113" customWidth="1"/>
    <col min="14839" max="14865" width="12.140625" style="113" customWidth="1"/>
    <col min="14866" max="14866" width="12.7109375" style="113" customWidth="1"/>
    <col min="14867" max="14868" width="9.140625" style="113"/>
    <col min="14869" max="14870" width="13.42578125" style="113" customWidth="1"/>
    <col min="14871" max="14871" width="13.85546875" style="113" customWidth="1"/>
    <col min="14872" max="15093" width="9.140625" style="113"/>
    <col min="15094" max="15094" width="37.7109375" style="113" customWidth="1"/>
    <col min="15095" max="15121" width="12.140625" style="113" customWidth="1"/>
    <col min="15122" max="15122" width="12.7109375" style="113" customWidth="1"/>
    <col min="15123" max="15124" width="9.140625" style="113"/>
    <col min="15125" max="15126" width="13.42578125" style="113" customWidth="1"/>
    <col min="15127" max="15127" width="13.85546875" style="113" customWidth="1"/>
    <col min="15128" max="15349" width="9.140625" style="113"/>
    <col min="15350" max="15350" width="37.7109375" style="113" customWidth="1"/>
    <col min="15351" max="15377" width="12.140625" style="113" customWidth="1"/>
    <col min="15378" max="15378" width="12.7109375" style="113" customWidth="1"/>
    <col min="15379" max="15380" width="9.140625" style="113"/>
    <col min="15381" max="15382" width="13.42578125" style="113" customWidth="1"/>
    <col min="15383" max="15383" width="13.85546875" style="113" customWidth="1"/>
    <col min="15384" max="15605" width="9.140625" style="113"/>
    <col min="15606" max="15606" width="37.7109375" style="113" customWidth="1"/>
    <col min="15607" max="15633" width="12.140625" style="113" customWidth="1"/>
    <col min="15634" max="15634" width="12.7109375" style="113" customWidth="1"/>
    <col min="15635" max="15636" width="9.140625" style="113"/>
    <col min="15637" max="15638" width="13.42578125" style="113" customWidth="1"/>
    <col min="15639" max="15639" width="13.85546875" style="113" customWidth="1"/>
    <col min="15640" max="15861" width="9.140625" style="113"/>
    <col min="15862" max="15862" width="37.7109375" style="113" customWidth="1"/>
    <col min="15863" max="15889" width="12.140625" style="113" customWidth="1"/>
    <col min="15890" max="15890" width="12.7109375" style="113" customWidth="1"/>
    <col min="15891" max="15892" width="9.140625" style="113"/>
    <col min="15893" max="15894" width="13.42578125" style="113" customWidth="1"/>
    <col min="15895" max="15895" width="13.85546875" style="113" customWidth="1"/>
    <col min="15896" max="16117" width="9.140625" style="113"/>
    <col min="16118" max="16118" width="37.7109375" style="113" customWidth="1"/>
    <col min="16119" max="16145" width="12.140625" style="113" customWidth="1"/>
    <col min="16146" max="16146" width="12.7109375" style="113" customWidth="1"/>
    <col min="16147" max="16148" width="9.140625" style="113"/>
    <col min="16149" max="16150" width="13.42578125" style="113" customWidth="1"/>
    <col min="16151" max="16151" width="13.85546875" style="113" customWidth="1"/>
    <col min="16152" max="16384" width="9.140625" style="113"/>
  </cols>
  <sheetData>
    <row r="1" spans="1:38" s="175" customFormat="1" ht="16.5" customHeight="1" thickBot="1">
      <c r="A1" s="252" t="s">
        <v>1024</v>
      </c>
      <c r="B1" s="252"/>
      <c r="C1" s="252"/>
      <c r="D1" s="252"/>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2"/>
      <c r="AG1" s="252"/>
      <c r="AH1" s="252"/>
      <c r="AI1" s="252"/>
      <c r="AJ1" s="252"/>
      <c r="AK1" s="252"/>
    </row>
    <row r="2" spans="1:38" s="118" customFormat="1" ht="16.5" customHeight="1">
      <c r="A2" s="117"/>
      <c r="B2" s="176">
        <v>1960</v>
      </c>
      <c r="C2" s="176">
        <v>1965</v>
      </c>
      <c r="D2" s="176">
        <v>1970</v>
      </c>
      <c r="E2" s="176">
        <v>1975</v>
      </c>
      <c r="F2" s="176">
        <v>1980</v>
      </c>
      <c r="G2" s="176">
        <v>1985</v>
      </c>
      <c r="H2" s="176">
        <v>1990</v>
      </c>
      <c r="I2" s="176">
        <v>1991</v>
      </c>
      <c r="J2" s="176">
        <v>1992</v>
      </c>
      <c r="K2" s="176">
        <v>1993</v>
      </c>
      <c r="L2" s="176">
        <v>1994</v>
      </c>
      <c r="M2" s="176">
        <v>1995</v>
      </c>
      <c r="N2" s="176">
        <v>1996</v>
      </c>
      <c r="O2" s="176">
        <v>1997</v>
      </c>
      <c r="P2" s="176">
        <v>1998</v>
      </c>
      <c r="Q2" s="176">
        <v>1999</v>
      </c>
      <c r="R2" s="176">
        <v>2000</v>
      </c>
      <c r="S2" s="176">
        <v>2001</v>
      </c>
      <c r="T2" s="117">
        <v>2002</v>
      </c>
      <c r="U2" s="117">
        <v>2003</v>
      </c>
      <c r="V2" s="177">
        <v>2004</v>
      </c>
      <c r="W2" s="117">
        <v>2005</v>
      </c>
      <c r="X2" s="117">
        <v>2006</v>
      </c>
      <c r="Y2" s="117">
        <v>2007</v>
      </c>
      <c r="Z2" s="117">
        <v>2008</v>
      </c>
      <c r="AA2" s="117">
        <v>2009</v>
      </c>
      <c r="AB2" s="117">
        <v>2010</v>
      </c>
      <c r="AC2" s="176">
        <v>2011</v>
      </c>
      <c r="AD2" s="176">
        <v>2012</v>
      </c>
      <c r="AE2" s="117">
        <v>2013</v>
      </c>
      <c r="AF2" s="176">
        <v>2014</v>
      </c>
      <c r="AG2" s="176">
        <v>2015</v>
      </c>
      <c r="AH2" s="176">
        <v>2016</v>
      </c>
      <c r="AI2" s="176">
        <v>2017</v>
      </c>
      <c r="AJ2" s="176">
        <v>2018</v>
      </c>
      <c r="AK2" s="176">
        <v>2019</v>
      </c>
    </row>
    <row r="3" spans="1:38" s="127" customFormat="1" ht="16.5" customHeight="1">
      <c r="A3" s="178" t="s">
        <v>935</v>
      </c>
      <c r="B3" s="179"/>
      <c r="C3" s="179"/>
      <c r="D3" s="179"/>
      <c r="E3" s="180"/>
      <c r="F3" s="180"/>
      <c r="G3" s="181"/>
      <c r="H3" s="181"/>
      <c r="I3" s="181"/>
      <c r="J3" s="181"/>
      <c r="K3" s="181"/>
      <c r="L3" s="181"/>
      <c r="M3" s="181"/>
      <c r="N3" s="181"/>
      <c r="O3" s="181"/>
      <c r="P3" s="181"/>
      <c r="Q3" s="181"/>
      <c r="R3" s="181"/>
      <c r="S3" s="179"/>
      <c r="T3" s="181"/>
      <c r="U3" s="181"/>
      <c r="V3" s="181"/>
      <c r="W3" s="181"/>
      <c r="X3" s="181"/>
      <c r="Y3" s="181"/>
      <c r="Z3" s="181"/>
      <c r="AA3" s="179"/>
      <c r="AB3" s="179"/>
      <c r="AC3" s="179"/>
      <c r="AD3" s="179"/>
      <c r="AE3" s="121"/>
      <c r="AF3" s="121"/>
      <c r="AG3" s="121"/>
      <c r="AH3" s="121"/>
      <c r="AI3" s="121"/>
      <c r="AJ3" s="121"/>
      <c r="AK3" s="121"/>
    </row>
    <row r="4" spans="1:38" s="127" customFormat="1" ht="16.5" customHeight="1">
      <c r="A4" s="182" t="s">
        <v>1025</v>
      </c>
      <c r="B4" s="183">
        <v>31099</v>
      </c>
      <c r="C4" s="183">
        <v>53226</v>
      </c>
      <c r="D4" s="183">
        <v>108442</v>
      </c>
      <c r="E4" s="126">
        <v>119591.474</v>
      </c>
      <c r="F4" s="126">
        <v>190765.929</v>
      </c>
      <c r="G4" s="126">
        <v>275863.54700000002</v>
      </c>
      <c r="H4" s="126">
        <v>337215.22553599998</v>
      </c>
      <c r="I4" s="126">
        <v>329787.96750099998</v>
      </c>
      <c r="J4" s="126">
        <v>345019.61278099997</v>
      </c>
      <c r="K4" s="126">
        <v>351096.458323</v>
      </c>
      <c r="L4" s="126">
        <v>376873.402328</v>
      </c>
      <c r="M4" s="126">
        <v>391593.82941200002</v>
      </c>
      <c r="N4" s="126">
        <v>419281.55251800001</v>
      </c>
      <c r="O4" s="126">
        <v>439262.67014</v>
      </c>
      <c r="P4" s="126">
        <v>449103.79910300003</v>
      </c>
      <c r="Q4" s="126">
        <v>473081.98319599999</v>
      </c>
      <c r="R4" s="126">
        <v>500431.77514500002</v>
      </c>
      <c r="S4" s="126">
        <v>473591.64681000001</v>
      </c>
      <c r="T4" s="126">
        <v>472190.76637199998</v>
      </c>
      <c r="U4" s="126">
        <v>497648.14399399998</v>
      </c>
      <c r="V4" s="126">
        <v>547931.15319800004</v>
      </c>
      <c r="W4" s="126">
        <v>572868.82004599995</v>
      </c>
      <c r="X4" s="126">
        <v>576823.04937200004</v>
      </c>
      <c r="Y4" s="126">
        <v>594614.09036200005</v>
      </c>
      <c r="Z4" s="126">
        <v>570089.94696500001</v>
      </c>
      <c r="AA4" s="126">
        <v>540693.68270899996</v>
      </c>
      <c r="AB4" s="126">
        <v>554710.522322</v>
      </c>
      <c r="AC4" s="126">
        <v>565613.64535799995</v>
      </c>
      <c r="AD4" s="126">
        <v>570438.230553</v>
      </c>
      <c r="AE4" s="126">
        <v>579461.44977599999</v>
      </c>
      <c r="AF4" s="126">
        <v>597005.00355200004</v>
      </c>
      <c r="AG4" s="126">
        <v>632154.82412700006</v>
      </c>
      <c r="AH4" s="126">
        <v>661477.92748199997</v>
      </c>
      <c r="AI4" s="126">
        <v>685472.464806</v>
      </c>
      <c r="AJ4" s="126">
        <v>722415.33364099998</v>
      </c>
      <c r="AK4" s="126">
        <v>754303.24246600003</v>
      </c>
    </row>
    <row r="5" spans="1:38" s="127" customFormat="1" ht="16.5" customHeight="1">
      <c r="A5" s="182" t="s">
        <v>1026</v>
      </c>
      <c r="B5" s="184">
        <v>2300</v>
      </c>
      <c r="C5" s="183" t="s">
        <v>941</v>
      </c>
      <c r="D5" s="184">
        <v>9100</v>
      </c>
      <c r="E5" s="183" t="s">
        <v>941</v>
      </c>
      <c r="F5" s="184">
        <v>14700</v>
      </c>
      <c r="G5" s="183" t="s">
        <v>941</v>
      </c>
      <c r="H5" s="184">
        <v>13000</v>
      </c>
      <c r="I5" s="183" t="s">
        <v>941</v>
      </c>
      <c r="J5" s="183" t="s">
        <v>941</v>
      </c>
      <c r="K5" s="183" t="s">
        <v>941</v>
      </c>
      <c r="L5" s="183" t="s">
        <v>941</v>
      </c>
      <c r="M5" s="184">
        <v>10800</v>
      </c>
      <c r="N5" s="184">
        <v>12000</v>
      </c>
      <c r="O5" s="184">
        <v>12500</v>
      </c>
      <c r="P5" s="184">
        <v>13100</v>
      </c>
      <c r="Q5" s="184">
        <v>14100</v>
      </c>
      <c r="R5" s="184">
        <v>15200</v>
      </c>
      <c r="S5" s="184">
        <v>15900</v>
      </c>
      <c r="T5" s="126" t="s">
        <v>1027</v>
      </c>
      <c r="U5" s="126" t="s">
        <v>1027</v>
      </c>
      <c r="V5" s="126" t="s">
        <v>1027</v>
      </c>
      <c r="W5" s="126" t="s">
        <v>1027</v>
      </c>
      <c r="X5" s="126" t="s">
        <v>1027</v>
      </c>
      <c r="Y5" s="126" t="s">
        <v>1027</v>
      </c>
      <c r="Z5" s="126" t="s">
        <v>1027</v>
      </c>
      <c r="AA5" s="126" t="s">
        <v>1027</v>
      </c>
      <c r="AB5" s="126" t="s">
        <v>1027</v>
      </c>
      <c r="AC5" s="126" t="s">
        <v>1027</v>
      </c>
      <c r="AD5" s="126" t="s">
        <v>1027</v>
      </c>
      <c r="AE5" s="126" t="s">
        <v>1027</v>
      </c>
      <c r="AF5" s="126" t="s">
        <v>1027</v>
      </c>
      <c r="AG5" s="126" t="s">
        <v>1027</v>
      </c>
      <c r="AH5" s="126" t="s">
        <v>1027</v>
      </c>
      <c r="AI5" s="126" t="s">
        <v>1027</v>
      </c>
      <c r="AJ5" s="126" t="s">
        <v>1027</v>
      </c>
      <c r="AK5" s="126" t="s">
        <v>1027</v>
      </c>
    </row>
    <row r="6" spans="1:38" s="127" customFormat="1" ht="16.5" customHeight="1">
      <c r="A6" s="123" t="s">
        <v>1028</v>
      </c>
      <c r="B6" s="122">
        <v>1272078.3999999999</v>
      </c>
      <c r="C6" s="122">
        <v>1555237.28</v>
      </c>
      <c r="D6" s="122">
        <v>2042002.2799999998</v>
      </c>
      <c r="E6" s="122">
        <v>2404954.4</v>
      </c>
      <c r="F6" s="122">
        <v>2653510.21</v>
      </c>
      <c r="G6" s="122">
        <v>2991120.8</v>
      </c>
      <c r="H6" s="122">
        <v>3539602.56</v>
      </c>
      <c r="I6" s="122">
        <v>3578582.4400000004</v>
      </c>
      <c r="J6" s="122">
        <v>3676688.44</v>
      </c>
      <c r="K6" s="122">
        <v>3747067.87</v>
      </c>
      <c r="L6" s="122">
        <v>3939875</v>
      </c>
      <c r="M6" s="122">
        <v>3848458</v>
      </c>
      <c r="N6" s="122">
        <v>3951008.7272999999</v>
      </c>
      <c r="O6" s="122">
        <v>4071136.5328719998</v>
      </c>
      <c r="P6" s="122">
        <v>4182066.2400156059</v>
      </c>
      <c r="Q6" s="122">
        <v>4285299.4390774053</v>
      </c>
      <c r="R6" s="122">
        <v>4370488.7148582162</v>
      </c>
      <c r="S6" s="122">
        <v>4623397.8260386921</v>
      </c>
      <c r="T6" s="122">
        <v>4646520.9849062953</v>
      </c>
      <c r="U6" s="122">
        <v>4701825.0032426612</v>
      </c>
      <c r="V6" s="122">
        <v>4824654.4447763506</v>
      </c>
      <c r="W6" s="181">
        <v>4867608.4897589097</v>
      </c>
      <c r="X6" s="181">
        <v>4908058.8374757655</v>
      </c>
      <c r="Y6" s="181">
        <v>4959766.7012</v>
      </c>
      <c r="Z6" s="181">
        <v>4900171</v>
      </c>
      <c r="AA6" s="181">
        <v>5000591.8959189998</v>
      </c>
      <c r="AB6" s="181">
        <v>5009805.5620214241</v>
      </c>
      <c r="AC6" s="181">
        <v>4997049.3066988336</v>
      </c>
      <c r="AD6" s="181">
        <v>5046332.4132198002</v>
      </c>
      <c r="AE6" s="181">
        <v>5083123.4649372874</v>
      </c>
      <c r="AF6" s="181">
        <v>5158160.8548277542</v>
      </c>
      <c r="AG6" s="181">
        <v>5282710.2500658771</v>
      </c>
      <c r="AH6" s="181">
        <v>5411827.6229987517</v>
      </c>
      <c r="AI6" s="181">
        <v>5482189.7570441701</v>
      </c>
      <c r="AJ6" s="181">
        <v>5545845.3035232006</v>
      </c>
      <c r="AK6" s="181">
        <v>5579125.9722718718</v>
      </c>
    </row>
    <row r="7" spans="1:38" s="127" customFormat="1" ht="16.5" customHeight="1">
      <c r="A7" s="185" t="s">
        <v>1029</v>
      </c>
      <c r="B7" s="126">
        <v>1144673.3999999999</v>
      </c>
      <c r="C7" s="126">
        <v>1394803.28</v>
      </c>
      <c r="D7" s="126">
        <v>1750897</v>
      </c>
      <c r="E7" s="126">
        <v>1954165.5</v>
      </c>
      <c r="F7" s="126">
        <v>2011988.76</v>
      </c>
      <c r="G7" s="126">
        <v>2094620.64</v>
      </c>
      <c r="H7" s="126">
        <v>2281390.92</v>
      </c>
      <c r="I7" s="126">
        <v>2200259.7000000002</v>
      </c>
      <c r="J7" s="126">
        <v>2208226.09</v>
      </c>
      <c r="K7" s="126">
        <v>2213281.4900000002</v>
      </c>
      <c r="L7" s="126">
        <v>2756223</v>
      </c>
      <c r="M7" s="126">
        <v>2286887</v>
      </c>
      <c r="N7" s="126">
        <v>2337068</v>
      </c>
      <c r="O7" s="126">
        <v>2389065</v>
      </c>
      <c r="P7" s="126">
        <v>2463828.420042248</v>
      </c>
      <c r="Q7" s="126">
        <v>2495140.3026243281</v>
      </c>
      <c r="R7" s="126">
        <v>2544457.3524414399</v>
      </c>
      <c r="S7" s="126">
        <v>2556481.2400000002</v>
      </c>
      <c r="T7" s="126">
        <v>2620388.92</v>
      </c>
      <c r="U7" s="126">
        <v>2641885.0920744999</v>
      </c>
      <c r="V7" s="126">
        <v>2685826.6531088967</v>
      </c>
      <c r="W7" s="126">
        <v>2699304.6428176584</v>
      </c>
      <c r="X7" s="126">
        <v>2671044.2305259043</v>
      </c>
      <c r="Y7" s="126">
        <v>3324977</v>
      </c>
      <c r="Z7" s="126">
        <v>3199116</v>
      </c>
      <c r="AA7" s="126">
        <v>3413875</v>
      </c>
      <c r="AB7" s="126">
        <v>3429995.6410861243</v>
      </c>
      <c r="AC7" s="126">
        <v>3464405.2296386864</v>
      </c>
      <c r="AD7" s="126">
        <v>3490438.2857423411</v>
      </c>
      <c r="AE7" s="126">
        <v>3507723.0973114655</v>
      </c>
      <c r="AF7" s="126">
        <v>3502000.6903627221</v>
      </c>
      <c r="AG7" s="126">
        <v>3628378.8815517384</v>
      </c>
      <c r="AH7" s="126">
        <v>3699794.4380078609</v>
      </c>
      <c r="AI7" s="126">
        <v>3709919.1961312541</v>
      </c>
      <c r="AJ7" s="126">
        <v>3729610.234329388</v>
      </c>
      <c r="AK7" s="126">
        <v>3765896.0121443863</v>
      </c>
    </row>
    <row r="8" spans="1:38" s="127" customFormat="1" ht="16.5" customHeight="1">
      <c r="A8" s="185" t="s">
        <v>1030</v>
      </c>
      <c r="B8" s="183" t="s">
        <v>941</v>
      </c>
      <c r="C8" s="186" t="s">
        <v>941</v>
      </c>
      <c r="D8" s="183">
        <v>3276.9</v>
      </c>
      <c r="E8" s="183">
        <v>6191.9</v>
      </c>
      <c r="F8" s="183">
        <v>12256.8</v>
      </c>
      <c r="G8" s="183">
        <v>11811.8</v>
      </c>
      <c r="H8" s="183">
        <v>12424.1</v>
      </c>
      <c r="I8" s="183">
        <v>11656.06</v>
      </c>
      <c r="J8" s="183">
        <v>11946.25</v>
      </c>
      <c r="K8" s="183">
        <v>12184.38</v>
      </c>
      <c r="L8" s="126">
        <v>11264</v>
      </c>
      <c r="M8" s="126">
        <v>10777</v>
      </c>
      <c r="N8" s="126">
        <v>10912</v>
      </c>
      <c r="O8" s="126">
        <v>11089</v>
      </c>
      <c r="P8" s="126">
        <v>11311.197996230532</v>
      </c>
      <c r="Q8" s="126">
        <v>11642.295010415633</v>
      </c>
      <c r="R8" s="126">
        <v>11515.796151175477</v>
      </c>
      <c r="S8" s="126">
        <v>11759.58</v>
      </c>
      <c r="T8" s="126">
        <v>12131.04</v>
      </c>
      <c r="U8" s="126">
        <v>12162.999800241942</v>
      </c>
      <c r="V8" s="126">
        <v>12855.361903711795</v>
      </c>
      <c r="W8" s="126">
        <v>13276.957048550581</v>
      </c>
      <c r="X8" s="126">
        <v>15302.837710775921</v>
      </c>
      <c r="Y8" s="126">
        <v>27173</v>
      </c>
      <c r="Z8" s="126">
        <v>26430</v>
      </c>
      <c r="AA8" s="126">
        <v>24162</v>
      </c>
      <c r="AB8" s="126">
        <v>21482.715623236356</v>
      </c>
      <c r="AC8" s="126">
        <v>21516.752486125952</v>
      </c>
      <c r="AD8" s="126">
        <v>24815.916143547372</v>
      </c>
      <c r="AE8" s="126">
        <v>23633.293571165999</v>
      </c>
      <c r="AF8" s="126">
        <v>23173.173385423503</v>
      </c>
      <c r="AG8" s="126">
        <v>22751.532128664399</v>
      </c>
      <c r="AH8" s="126">
        <v>23725.111955421387</v>
      </c>
      <c r="AI8" s="126">
        <v>23381.622003386132</v>
      </c>
      <c r="AJ8" s="126">
        <v>23296.76856786057</v>
      </c>
      <c r="AK8" s="126">
        <v>22846.373475193806</v>
      </c>
    </row>
    <row r="9" spans="1:38" s="127" customFormat="1" ht="16.5" customHeight="1">
      <c r="A9" s="185" t="s">
        <v>1031</v>
      </c>
      <c r="B9" s="183" t="s">
        <v>941</v>
      </c>
      <c r="C9" s="183" t="s">
        <v>941</v>
      </c>
      <c r="D9" s="183">
        <v>225613.38</v>
      </c>
      <c r="E9" s="183">
        <v>363267</v>
      </c>
      <c r="F9" s="183">
        <v>520773.65</v>
      </c>
      <c r="G9" s="183">
        <v>688091.36</v>
      </c>
      <c r="H9" s="183">
        <v>999753.54</v>
      </c>
      <c r="I9" s="183">
        <v>1116957.68</v>
      </c>
      <c r="J9" s="183">
        <v>1201667.1000000001</v>
      </c>
      <c r="K9" s="183">
        <v>1252860</v>
      </c>
      <c r="L9" s="126">
        <v>885897</v>
      </c>
      <c r="M9" s="126">
        <v>1256146</v>
      </c>
      <c r="N9" s="126">
        <v>1298299</v>
      </c>
      <c r="O9" s="126">
        <v>1352675</v>
      </c>
      <c r="P9" s="126">
        <v>1380557.2397938734</v>
      </c>
      <c r="Q9" s="126">
        <v>1432782.3794077854</v>
      </c>
      <c r="R9" s="126">
        <v>1467663.7991499156</v>
      </c>
      <c r="S9" s="126">
        <v>1678852.5595885422</v>
      </c>
      <c r="T9" s="126">
        <v>1674791.8930520001</v>
      </c>
      <c r="U9" s="126">
        <v>1706102.912463947</v>
      </c>
      <c r="V9" s="126">
        <v>1780771.1384466074</v>
      </c>
      <c r="W9" s="126">
        <v>1804848.0064037023</v>
      </c>
      <c r="X9" s="126">
        <v>1876689.847532914</v>
      </c>
      <c r="Y9" s="126">
        <v>1017007</v>
      </c>
      <c r="Z9" s="126">
        <v>1049667</v>
      </c>
      <c r="AA9" s="126">
        <v>991383</v>
      </c>
      <c r="AB9" s="126">
        <v>1001455.7277059199</v>
      </c>
      <c r="AC9" s="126">
        <v>972382.44726826402</v>
      </c>
      <c r="AD9" s="126">
        <v>970669.41516661318</v>
      </c>
      <c r="AE9" s="126">
        <v>977476.62107445241</v>
      </c>
      <c r="AF9" s="126">
        <v>1037129.0861966583</v>
      </c>
      <c r="AG9" s="126">
        <v>1028773.6840018815</v>
      </c>
      <c r="AH9" s="126">
        <v>1075233.5052042801</v>
      </c>
      <c r="AI9" s="126">
        <v>1106303.4454204475</v>
      </c>
      <c r="AJ9" s="126">
        <v>1119644.0825954296</v>
      </c>
      <c r="AK9" s="126">
        <v>1128488.8887035879</v>
      </c>
    </row>
    <row r="10" spans="1:38" s="127" customFormat="1" ht="16.5" customHeight="1">
      <c r="A10" s="182" t="s">
        <v>1032</v>
      </c>
      <c r="B10" s="183">
        <v>98551</v>
      </c>
      <c r="C10" s="183">
        <v>128769</v>
      </c>
      <c r="D10" s="183">
        <v>27081</v>
      </c>
      <c r="E10" s="183">
        <v>34606</v>
      </c>
      <c r="F10" s="183">
        <v>39813</v>
      </c>
      <c r="G10" s="183">
        <v>45441</v>
      </c>
      <c r="H10" s="183">
        <v>51901</v>
      </c>
      <c r="I10" s="183">
        <v>52898</v>
      </c>
      <c r="J10" s="183">
        <v>53874</v>
      </c>
      <c r="K10" s="183">
        <v>56772</v>
      </c>
      <c r="L10" s="126">
        <v>61284</v>
      </c>
      <c r="M10" s="126">
        <v>62705</v>
      </c>
      <c r="N10" s="126">
        <v>64072</v>
      </c>
      <c r="O10" s="126">
        <v>66893</v>
      </c>
      <c r="P10" s="126">
        <v>68021</v>
      </c>
      <c r="Q10" s="126">
        <v>70311</v>
      </c>
      <c r="R10" s="126">
        <v>70500</v>
      </c>
      <c r="S10" s="126">
        <v>85488.639999999999</v>
      </c>
      <c r="T10" s="126">
        <v>75866</v>
      </c>
      <c r="U10" s="126">
        <v>77756.625026012029</v>
      </c>
      <c r="V10" s="126">
        <v>78441.001270563196</v>
      </c>
      <c r="W10" s="126">
        <v>78495.659525951312</v>
      </c>
      <c r="X10" s="126">
        <v>80344.221164056842</v>
      </c>
      <c r="Y10" s="126">
        <v>119979</v>
      </c>
      <c r="Z10" s="126">
        <v>126855</v>
      </c>
      <c r="AA10" s="126">
        <v>120207</v>
      </c>
      <c r="AB10" s="126">
        <v>110738.2452064016</v>
      </c>
      <c r="AC10" s="126">
        <v>103803.03027298137</v>
      </c>
      <c r="AD10" s="126">
        <v>105605.2225970268</v>
      </c>
      <c r="AE10" s="126">
        <v>106581.57890487878</v>
      </c>
      <c r="AF10" s="126">
        <v>109301.40619692924</v>
      </c>
      <c r="AG10" s="126">
        <v>109597.31844960712</v>
      </c>
      <c r="AH10" s="126">
        <v>113337.94163267993</v>
      </c>
      <c r="AI10" s="126">
        <v>116102.39910916959</v>
      </c>
      <c r="AJ10" s="126">
        <v>120698.99421461202</v>
      </c>
      <c r="AK10" s="126">
        <v>124745.70718075465</v>
      </c>
    </row>
    <row r="11" spans="1:38" s="127" customFormat="1" ht="16.5" customHeight="1">
      <c r="A11" s="182" t="s">
        <v>1033</v>
      </c>
      <c r="B11" s="183">
        <v>28854</v>
      </c>
      <c r="C11" s="183">
        <v>31665</v>
      </c>
      <c r="D11" s="183">
        <v>35134</v>
      </c>
      <c r="E11" s="183">
        <v>46724</v>
      </c>
      <c r="F11" s="183">
        <v>68678</v>
      </c>
      <c r="G11" s="183">
        <v>78063</v>
      </c>
      <c r="H11" s="183">
        <v>94341</v>
      </c>
      <c r="I11" s="183">
        <v>96645</v>
      </c>
      <c r="J11" s="183">
        <v>99510</v>
      </c>
      <c r="K11" s="183">
        <v>103116</v>
      </c>
      <c r="L11" s="126">
        <v>108932</v>
      </c>
      <c r="M11" s="126">
        <v>115451</v>
      </c>
      <c r="N11" s="126">
        <v>118899</v>
      </c>
      <c r="O11" s="126">
        <v>124584</v>
      </c>
      <c r="P11" s="126">
        <v>128359</v>
      </c>
      <c r="Q11" s="126">
        <v>132386</v>
      </c>
      <c r="R11" s="126">
        <v>135020</v>
      </c>
      <c r="S11" s="126">
        <v>161169.12</v>
      </c>
      <c r="T11" s="126">
        <v>138737</v>
      </c>
      <c r="U11" s="126">
        <v>140159.96248174272</v>
      </c>
      <c r="V11" s="126">
        <v>142369.77185656936</v>
      </c>
      <c r="W11" s="126">
        <v>144027.63604132412</v>
      </c>
      <c r="X11" s="126">
        <v>142169.22730548185</v>
      </c>
      <c r="Y11" s="126">
        <v>184199</v>
      </c>
      <c r="Z11" s="126">
        <v>183826</v>
      </c>
      <c r="AA11" s="126">
        <v>168100</v>
      </c>
      <c r="AB11" s="126">
        <v>175788.97173715092</v>
      </c>
      <c r="AC11" s="126">
        <v>163791.29311902044</v>
      </c>
      <c r="AD11" s="126">
        <v>163601.73110557569</v>
      </c>
      <c r="AE11" s="126">
        <v>168435.63414130086</v>
      </c>
      <c r="AF11" s="126">
        <v>169830.17838475661</v>
      </c>
      <c r="AG11" s="126">
        <v>170246.27799988686</v>
      </c>
      <c r="AH11" s="126">
        <v>174556.97827435564</v>
      </c>
      <c r="AI11" s="126">
        <v>181490.18169777928</v>
      </c>
      <c r="AJ11" s="126">
        <v>184165.1211510069</v>
      </c>
      <c r="AK11" s="126">
        <v>175304.70135307586</v>
      </c>
    </row>
    <row r="12" spans="1:38" s="127" customFormat="1" ht="16.5" customHeight="1">
      <c r="A12" s="182" t="s">
        <v>1034</v>
      </c>
      <c r="B12" s="183" t="s">
        <v>941</v>
      </c>
      <c r="C12" s="183" t="s">
        <v>941</v>
      </c>
      <c r="D12" s="183" t="s">
        <v>941</v>
      </c>
      <c r="E12" s="183" t="s">
        <v>941</v>
      </c>
      <c r="F12" s="183" t="s">
        <v>941</v>
      </c>
      <c r="G12" s="183">
        <v>73093</v>
      </c>
      <c r="H12" s="183">
        <v>99792</v>
      </c>
      <c r="I12" s="183">
        <v>100166</v>
      </c>
      <c r="J12" s="183">
        <v>101465</v>
      </c>
      <c r="K12" s="183">
        <v>108854</v>
      </c>
      <c r="L12" s="183">
        <v>116275</v>
      </c>
      <c r="M12" s="183">
        <v>116492</v>
      </c>
      <c r="N12" s="183">
        <v>121758.7273</v>
      </c>
      <c r="O12" s="183">
        <v>126830.53287200001</v>
      </c>
      <c r="P12" s="183">
        <v>129989.38218325401</v>
      </c>
      <c r="Q12" s="183">
        <v>143037.46203487608</v>
      </c>
      <c r="R12" s="183">
        <v>141331.7671156849</v>
      </c>
      <c r="S12" s="183">
        <v>129646.68645014966</v>
      </c>
      <c r="T12" s="183">
        <v>124606.13185429553</v>
      </c>
      <c r="U12" s="183">
        <v>123757.41139621758</v>
      </c>
      <c r="V12" s="183">
        <v>124390.5181900022</v>
      </c>
      <c r="W12" s="183">
        <v>127655.58792172259</v>
      </c>
      <c r="X12" s="183">
        <v>122508.47323663282</v>
      </c>
      <c r="Y12" s="183">
        <v>286431.70120000001</v>
      </c>
      <c r="Z12" s="183">
        <v>292075.290018</v>
      </c>
      <c r="AA12" s="183">
        <v>282864.89591900003</v>
      </c>
      <c r="AB12" s="183">
        <v>270344.2606625912</v>
      </c>
      <c r="AC12" s="126">
        <v>271150.55391375569</v>
      </c>
      <c r="AD12" s="126">
        <v>291201.84246469656</v>
      </c>
      <c r="AE12" s="126">
        <v>299273.23993402399</v>
      </c>
      <c r="AF12" s="126">
        <v>316726.32030126388</v>
      </c>
      <c r="AG12" s="126">
        <v>322962.55593409849</v>
      </c>
      <c r="AH12" s="126">
        <v>325179.64792415383</v>
      </c>
      <c r="AI12" s="126">
        <v>344992.9126821332</v>
      </c>
      <c r="AJ12" s="126">
        <v>368430.10266490339</v>
      </c>
      <c r="AK12" s="126">
        <v>361844.28941487317</v>
      </c>
    </row>
    <row r="13" spans="1:38" s="127" customFormat="1" ht="16.5" customHeight="1">
      <c r="A13" s="187" t="s">
        <v>1035</v>
      </c>
      <c r="B13" s="179" t="s">
        <v>941</v>
      </c>
      <c r="C13" s="179" t="s">
        <v>941</v>
      </c>
      <c r="D13" s="179" t="s">
        <v>941</v>
      </c>
      <c r="E13" s="179" t="s">
        <v>941</v>
      </c>
      <c r="F13" s="122">
        <v>39854</v>
      </c>
      <c r="G13" s="122">
        <v>39581</v>
      </c>
      <c r="H13" s="122">
        <v>41143</v>
      </c>
      <c r="I13" s="122">
        <v>40703</v>
      </c>
      <c r="J13" s="122">
        <v>40241</v>
      </c>
      <c r="K13" s="122">
        <v>39384</v>
      </c>
      <c r="L13" s="122">
        <v>39585</v>
      </c>
      <c r="M13" s="122">
        <v>39808</v>
      </c>
      <c r="N13" s="122">
        <v>38984.124200000006</v>
      </c>
      <c r="O13" s="122">
        <v>40180.218951999996</v>
      </c>
      <c r="P13" s="122">
        <v>41605.038687999993</v>
      </c>
      <c r="Q13" s="122">
        <v>43278.862481000004</v>
      </c>
      <c r="R13" s="122">
        <v>45100.241891000005</v>
      </c>
      <c r="S13" s="122">
        <v>46507.533026999998</v>
      </c>
      <c r="T13" s="122">
        <v>46096.088878999995</v>
      </c>
      <c r="U13" s="122">
        <v>45676.831126000005</v>
      </c>
      <c r="V13" s="122">
        <v>46545.783080000001</v>
      </c>
      <c r="W13" s="122">
        <v>47124.653055000002</v>
      </c>
      <c r="X13" s="122">
        <v>49504.172899999998</v>
      </c>
      <c r="Y13" s="122">
        <v>51873.259700000002</v>
      </c>
      <c r="Z13" s="122">
        <v>53712.078122999999</v>
      </c>
      <c r="AA13" s="122">
        <v>53898.382540000013</v>
      </c>
      <c r="AB13" s="122">
        <v>52627.181348999991</v>
      </c>
      <c r="AC13" s="122">
        <v>54328.134432999992</v>
      </c>
      <c r="AD13" s="122">
        <v>55169.258447999993</v>
      </c>
      <c r="AE13" s="122">
        <v>56467.102654000009</v>
      </c>
      <c r="AF13" s="122">
        <v>57012.092909000006</v>
      </c>
      <c r="AG13" s="122">
        <v>55697.697335999997</v>
      </c>
      <c r="AH13" s="122">
        <v>56321.611936000008</v>
      </c>
      <c r="AI13" s="122">
        <v>54825.884253999997</v>
      </c>
      <c r="AJ13" s="122">
        <v>53830.315945999995</v>
      </c>
      <c r="AK13" s="181">
        <v>54097.055531000005</v>
      </c>
    </row>
    <row r="14" spans="1:38" ht="16.5" customHeight="1">
      <c r="A14" s="182" t="s">
        <v>1036</v>
      </c>
      <c r="B14" s="183" t="s">
        <v>941</v>
      </c>
      <c r="C14" s="183" t="s">
        <v>941</v>
      </c>
      <c r="D14" s="183" t="s">
        <v>941</v>
      </c>
      <c r="E14" s="183" t="s">
        <v>941</v>
      </c>
      <c r="F14" s="183">
        <v>21790</v>
      </c>
      <c r="G14" s="183">
        <v>21161</v>
      </c>
      <c r="H14" s="183">
        <v>20981</v>
      </c>
      <c r="I14" s="183">
        <v>21090</v>
      </c>
      <c r="J14" s="183">
        <v>20336</v>
      </c>
      <c r="K14" s="183">
        <v>20247</v>
      </c>
      <c r="L14" s="183">
        <v>18832</v>
      </c>
      <c r="M14" s="183">
        <v>18818</v>
      </c>
      <c r="N14" s="183">
        <v>16802.168100000003</v>
      </c>
      <c r="O14" s="183">
        <v>17509.219211999996</v>
      </c>
      <c r="P14" s="183">
        <v>17873.721648999999</v>
      </c>
      <c r="Q14" s="183">
        <v>18683.797939</v>
      </c>
      <c r="R14" s="183">
        <v>18807.334752999999</v>
      </c>
      <c r="S14" s="183">
        <v>19582.868181999998</v>
      </c>
      <c r="T14" s="183">
        <v>19678.689117000002</v>
      </c>
      <c r="U14" s="183">
        <v>19178.851354999999</v>
      </c>
      <c r="V14" s="183">
        <v>18920.853862999997</v>
      </c>
      <c r="W14" s="183">
        <v>19424.922553999997</v>
      </c>
      <c r="X14" s="183">
        <v>20390.185932999997</v>
      </c>
      <c r="Y14" s="183">
        <v>20388.053</v>
      </c>
      <c r="Z14" s="183">
        <v>21198.098654000001</v>
      </c>
      <c r="AA14" s="183">
        <v>21099.988628999999</v>
      </c>
      <c r="AB14" s="183">
        <v>20569.726839999999</v>
      </c>
      <c r="AC14" s="183">
        <v>19905.426138999999</v>
      </c>
      <c r="AD14" s="183">
        <v>20129.730629000001</v>
      </c>
      <c r="AE14" s="183">
        <v>18926.876337000002</v>
      </c>
      <c r="AF14" s="183">
        <v>18964.660620999999</v>
      </c>
      <c r="AG14" s="183">
        <v>18506.425159999999</v>
      </c>
      <c r="AH14" s="183">
        <v>18149.823675</v>
      </c>
      <c r="AI14" s="183">
        <v>17075.697165000001</v>
      </c>
      <c r="AJ14" s="183">
        <v>16584.114250999999</v>
      </c>
      <c r="AK14" s="126">
        <v>16387.317525999999</v>
      </c>
      <c r="AL14" s="188"/>
    </row>
    <row r="15" spans="1:38" ht="16.5" customHeight="1">
      <c r="A15" s="182" t="s">
        <v>1037</v>
      </c>
      <c r="B15" s="183" t="s">
        <v>941</v>
      </c>
      <c r="C15" s="183" t="s">
        <v>941</v>
      </c>
      <c r="D15" s="183" t="s">
        <v>941</v>
      </c>
      <c r="E15" s="183" t="s">
        <v>941</v>
      </c>
      <c r="F15" s="183" t="s">
        <v>941</v>
      </c>
      <c r="G15" s="183" t="s">
        <v>941</v>
      </c>
      <c r="H15" s="183" t="s">
        <v>941</v>
      </c>
      <c r="I15" s="183" t="s">
        <v>941</v>
      </c>
      <c r="J15" s="183" t="s">
        <v>941</v>
      </c>
      <c r="K15" s="183" t="s">
        <v>941</v>
      </c>
      <c r="L15" s="183" t="s">
        <v>941</v>
      </c>
      <c r="M15" s="183" t="s">
        <v>941</v>
      </c>
      <c r="N15" s="183" t="s">
        <v>941</v>
      </c>
      <c r="O15" s="183" t="s">
        <v>941</v>
      </c>
      <c r="P15" s="183" t="s">
        <v>941</v>
      </c>
      <c r="Q15" s="183" t="s">
        <v>941</v>
      </c>
      <c r="R15" s="183" t="s">
        <v>941</v>
      </c>
      <c r="S15" s="183" t="s">
        <v>941</v>
      </c>
      <c r="T15" s="183" t="s">
        <v>941</v>
      </c>
      <c r="U15" s="183" t="s">
        <v>941</v>
      </c>
      <c r="V15" s="183" t="s">
        <v>941</v>
      </c>
      <c r="W15" s="183" t="s">
        <v>941</v>
      </c>
      <c r="X15" s="183" t="s">
        <v>941</v>
      </c>
      <c r="Y15" s="183" t="s">
        <v>941</v>
      </c>
      <c r="Z15" s="183" t="s">
        <v>941</v>
      </c>
      <c r="AA15" s="183" t="s">
        <v>941</v>
      </c>
      <c r="AB15" s="183" t="s">
        <v>941</v>
      </c>
      <c r="AC15" s="183">
        <v>653.14929600000005</v>
      </c>
      <c r="AD15" s="183">
        <v>1012.461811</v>
      </c>
      <c r="AE15" s="183">
        <v>2330.5266470000001</v>
      </c>
      <c r="AF15" s="183">
        <v>2464.2874219999999</v>
      </c>
      <c r="AG15" s="183">
        <v>1586.7355230000001</v>
      </c>
      <c r="AH15" s="183">
        <v>2261.1835350000001</v>
      </c>
      <c r="AI15" s="183">
        <v>2147.8257210000002</v>
      </c>
      <c r="AJ15" s="183">
        <v>2040.4712919999999</v>
      </c>
      <c r="AK15" s="126">
        <v>1979.8159760000001</v>
      </c>
      <c r="AL15" s="188"/>
    </row>
    <row r="16" spans="1:38" ht="16.5" customHeight="1">
      <c r="A16" s="182" t="s">
        <v>1038</v>
      </c>
      <c r="B16" s="183" t="s">
        <v>941</v>
      </c>
      <c r="C16" s="183" t="s">
        <v>941</v>
      </c>
      <c r="D16" s="183" t="s">
        <v>941</v>
      </c>
      <c r="E16" s="183" t="s">
        <v>941</v>
      </c>
      <c r="F16" s="183">
        <v>381</v>
      </c>
      <c r="G16" s="183">
        <v>350</v>
      </c>
      <c r="H16" s="183">
        <v>571</v>
      </c>
      <c r="I16" s="183">
        <v>662</v>
      </c>
      <c r="J16" s="183">
        <v>701</v>
      </c>
      <c r="K16" s="183">
        <v>705</v>
      </c>
      <c r="L16" s="183">
        <v>833</v>
      </c>
      <c r="M16" s="183">
        <v>860</v>
      </c>
      <c r="N16" s="183">
        <v>955.24509999999998</v>
      </c>
      <c r="O16" s="183">
        <v>1023.7081319999999</v>
      </c>
      <c r="P16" s="183">
        <v>1115.35194</v>
      </c>
      <c r="Q16" s="183">
        <v>1190.168551</v>
      </c>
      <c r="R16" s="183">
        <v>1339.431795</v>
      </c>
      <c r="S16" s="183">
        <v>1427.305259</v>
      </c>
      <c r="T16" s="183">
        <v>1431.6725369999999</v>
      </c>
      <c r="U16" s="183">
        <v>1476.0326319999997</v>
      </c>
      <c r="V16" s="183">
        <v>1576.197658</v>
      </c>
      <c r="W16" s="183">
        <v>1699.5838489999999</v>
      </c>
      <c r="X16" s="183">
        <v>1865.7201999999997</v>
      </c>
      <c r="Y16" s="183">
        <v>1930.2944</v>
      </c>
      <c r="Z16" s="183">
        <v>2081.062559</v>
      </c>
      <c r="AA16" s="183">
        <v>2196.117518</v>
      </c>
      <c r="AB16" s="183">
        <v>2172.7471529999998</v>
      </c>
      <c r="AC16" s="183">
        <v>2363.430715</v>
      </c>
      <c r="AD16" s="183">
        <v>2488.8479259999999</v>
      </c>
      <c r="AE16" s="183">
        <v>2564.6256589999998</v>
      </c>
      <c r="AF16" s="183">
        <v>2674.5207209999999</v>
      </c>
      <c r="AG16" s="183">
        <v>2678.1120999999998</v>
      </c>
      <c r="AH16" s="183">
        <v>2755.9249209999998</v>
      </c>
      <c r="AI16" s="183">
        <v>2776.0459599999999</v>
      </c>
      <c r="AJ16" s="183">
        <v>2728.4780609999998</v>
      </c>
      <c r="AK16" s="126">
        <v>2692.6561099999999</v>
      </c>
      <c r="AL16" s="188"/>
    </row>
    <row r="17" spans="1:38" ht="16.5" customHeight="1">
      <c r="A17" s="182" t="s">
        <v>1039</v>
      </c>
      <c r="B17" s="183" t="s">
        <v>941</v>
      </c>
      <c r="C17" s="183" t="s">
        <v>941</v>
      </c>
      <c r="D17" s="183" t="s">
        <v>941</v>
      </c>
      <c r="E17" s="183" t="s">
        <v>941</v>
      </c>
      <c r="F17" s="183">
        <v>10558</v>
      </c>
      <c r="G17" s="183">
        <v>10427</v>
      </c>
      <c r="H17" s="183">
        <v>11475</v>
      </c>
      <c r="I17" s="183">
        <v>10528</v>
      </c>
      <c r="J17" s="183">
        <v>10737</v>
      </c>
      <c r="K17" s="183">
        <v>10231</v>
      </c>
      <c r="L17" s="183">
        <v>10668</v>
      </c>
      <c r="M17" s="183">
        <v>10559</v>
      </c>
      <c r="N17" s="183">
        <v>11530.220300000001</v>
      </c>
      <c r="O17" s="183">
        <v>12056.0676</v>
      </c>
      <c r="P17" s="183">
        <v>12284.382321999999</v>
      </c>
      <c r="Q17" s="183">
        <v>12902.056581000001</v>
      </c>
      <c r="R17" s="183">
        <v>13843.512074999999</v>
      </c>
      <c r="S17" s="183">
        <v>14178.091572000001</v>
      </c>
      <c r="T17" s="183">
        <v>13663.224326</v>
      </c>
      <c r="U17" s="183">
        <v>13606.195594000001</v>
      </c>
      <c r="V17" s="183">
        <v>14354.281087000001</v>
      </c>
      <c r="W17" s="183">
        <v>14417.698761</v>
      </c>
      <c r="X17" s="183">
        <v>14721.465516</v>
      </c>
      <c r="Y17" s="183">
        <v>16137.9522</v>
      </c>
      <c r="Z17" s="183">
        <v>16849.920437000001</v>
      </c>
      <c r="AA17" s="183">
        <v>16805.109970000001</v>
      </c>
      <c r="AB17" s="183">
        <v>16406.938677999999</v>
      </c>
      <c r="AC17" s="183">
        <v>17316.613255</v>
      </c>
      <c r="AD17" s="183">
        <v>17516.432841999998</v>
      </c>
      <c r="AE17" s="183">
        <v>18004.627035000001</v>
      </c>
      <c r="AF17" s="183">
        <v>18339.048674999998</v>
      </c>
      <c r="AG17" s="183">
        <v>18283.014310999999</v>
      </c>
      <c r="AH17" s="183">
        <v>18356.560739</v>
      </c>
      <c r="AI17" s="183">
        <v>17591.049738000002</v>
      </c>
      <c r="AJ17" s="183">
        <v>16914.100309000001</v>
      </c>
      <c r="AK17" s="126">
        <v>17365.828963</v>
      </c>
      <c r="AL17" s="189"/>
    </row>
    <row r="18" spans="1:38" ht="16.5" customHeight="1">
      <c r="A18" s="182" t="s">
        <v>1040</v>
      </c>
      <c r="B18" s="183" t="s">
        <v>941</v>
      </c>
      <c r="C18" s="183" t="s">
        <v>941</v>
      </c>
      <c r="D18" s="183" t="s">
        <v>941</v>
      </c>
      <c r="E18" s="183" t="s">
        <v>941</v>
      </c>
      <c r="F18" s="183">
        <v>219</v>
      </c>
      <c r="G18" s="183">
        <v>306</v>
      </c>
      <c r="H18" s="183">
        <v>193</v>
      </c>
      <c r="I18" s="183">
        <v>195</v>
      </c>
      <c r="J18" s="183">
        <v>199</v>
      </c>
      <c r="K18" s="183">
        <v>188</v>
      </c>
      <c r="L18" s="183">
        <v>187</v>
      </c>
      <c r="M18" s="183">
        <v>187</v>
      </c>
      <c r="N18" s="183">
        <v>184.16370000000001</v>
      </c>
      <c r="O18" s="183">
        <v>189.170345</v>
      </c>
      <c r="P18" s="183">
        <v>181.71669800000001</v>
      </c>
      <c r="Q18" s="183">
        <v>186.10567</v>
      </c>
      <c r="R18" s="183">
        <v>191.89107100000004</v>
      </c>
      <c r="S18" s="183">
        <v>186.99797199999998</v>
      </c>
      <c r="T18" s="183">
        <v>187.793553</v>
      </c>
      <c r="U18" s="183">
        <v>176.144657</v>
      </c>
      <c r="V18" s="183">
        <v>173.21470899999997</v>
      </c>
      <c r="W18" s="183">
        <v>172.98174700000001</v>
      </c>
      <c r="X18" s="183">
        <v>163.88912900000003</v>
      </c>
      <c r="Y18" s="183">
        <v>155.51650000000001</v>
      </c>
      <c r="Z18" s="183">
        <v>160.68531200000001</v>
      </c>
      <c r="AA18" s="183">
        <v>168.066937</v>
      </c>
      <c r="AB18" s="183">
        <v>158.87200799999999</v>
      </c>
      <c r="AC18" s="183">
        <v>160.306691</v>
      </c>
      <c r="AD18" s="183">
        <v>161.88904700000001</v>
      </c>
      <c r="AE18" s="183">
        <v>156.31329400000001</v>
      </c>
      <c r="AF18" s="183">
        <v>157.73160200000001</v>
      </c>
      <c r="AG18" s="183">
        <v>146.21782099999999</v>
      </c>
      <c r="AH18" s="183">
        <v>153.97867400000001</v>
      </c>
      <c r="AI18" s="183">
        <v>140.21642199999999</v>
      </c>
      <c r="AJ18" s="183">
        <v>126.282285</v>
      </c>
      <c r="AK18" s="126">
        <v>125.805218</v>
      </c>
      <c r="AL18" s="189"/>
    </row>
    <row r="19" spans="1:38" ht="16.5" customHeight="1">
      <c r="A19" s="182" t="s">
        <v>1041</v>
      </c>
      <c r="B19" s="183">
        <v>4197</v>
      </c>
      <c r="C19" s="183">
        <v>4128</v>
      </c>
      <c r="D19" s="183">
        <v>4592</v>
      </c>
      <c r="E19" s="183">
        <v>4513</v>
      </c>
      <c r="F19" s="183">
        <v>6516</v>
      </c>
      <c r="G19" s="183">
        <v>6534</v>
      </c>
      <c r="H19" s="183">
        <v>7082</v>
      </c>
      <c r="I19" s="183">
        <v>7344</v>
      </c>
      <c r="J19" s="183">
        <v>7320</v>
      </c>
      <c r="K19" s="183">
        <v>6940</v>
      </c>
      <c r="L19" s="183">
        <v>7996</v>
      </c>
      <c r="M19" s="183">
        <v>8244</v>
      </c>
      <c r="N19" s="183">
        <v>8350.4012999999995</v>
      </c>
      <c r="O19" s="183">
        <v>8037.4858980000008</v>
      </c>
      <c r="P19" s="183">
        <v>8702.2589120000011</v>
      </c>
      <c r="Q19" s="183">
        <v>8764.0169889999997</v>
      </c>
      <c r="R19" s="183">
        <v>9399.8729629999998</v>
      </c>
      <c r="S19" s="183">
        <v>9543.5642550000011</v>
      </c>
      <c r="T19" s="183">
        <v>9499.8287029999992</v>
      </c>
      <c r="U19" s="183">
        <v>9555.383124</v>
      </c>
      <c r="V19" s="183">
        <v>9715.2788890000011</v>
      </c>
      <c r="W19" s="183">
        <v>9470.1332469999998</v>
      </c>
      <c r="X19" s="183">
        <v>10358.926487000002</v>
      </c>
      <c r="Y19" s="183">
        <v>11136.821900000001</v>
      </c>
      <c r="Z19" s="183">
        <v>11031.999811</v>
      </c>
      <c r="AA19" s="183">
        <v>11129.418953</v>
      </c>
      <c r="AB19" s="183">
        <v>10773.7353</v>
      </c>
      <c r="AC19" s="183">
        <v>11314.228574000001</v>
      </c>
      <c r="AD19" s="183">
        <v>11120.63185</v>
      </c>
      <c r="AE19" s="183">
        <v>11735.558829</v>
      </c>
      <c r="AF19" s="183">
        <v>11599.846942</v>
      </c>
      <c r="AG19" s="183">
        <v>11687.41799</v>
      </c>
      <c r="AH19" s="183">
        <v>11767.703304999999</v>
      </c>
      <c r="AI19" s="183">
        <v>12250.669639</v>
      </c>
      <c r="AJ19" s="183">
        <v>12609.891154999999</v>
      </c>
      <c r="AK19" s="126">
        <v>12707.307116</v>
      </c>
      <c r="AL19" s="188"/>
    </row>
    <row r="20" spans="1:38" ht="16.5" customHeight="1">
      <c r="A20" s="185" t="s">
        <v>1042</v>
      </c>
      <c r="B20" s="183" t="s">
        <v>941</v>
      </c>
      <c r="C20" s="183" t="s">
        <v>941</v>
      </c>
      <c r="D20" s="183" t="s">
        <v>941</v>
      </c>
      <c r="E20" s="183" t="s">
        <v>941</v>
      </c>
      <c r="F20" s="183" t="s">
        <v>941</v>
      </c>
      <c r="G20" s="183">
        <v>364</v>
      </c>
      <c r="H20" s="183">
        <v>431</v>
      </c>
      <c r="I20" s="183">
        <v>454</v>
      </c>
      <c r="J20" s="183">
        <v>495</v>
      </c>
      <c r="K20" s="183">
        <v>562</v>
      </c>
      <c r="L20" s="183">
        <v>577</v>
      </c>
      <c r="M20" s="183">
        <v>607</v>
      </c>
      <c r="N20" s="183">
        <v>390.9409</v>
      </c>
      <c r="O20" s="183">
        <v>531.07757100000003</v>
      </c>
      <c r="P20" s="183">
        <v>513.41098099999999</v>
      </c>
      <c r="Q20" s="183">
        <v>558.98629999999991</v>
      </c>
      <c r="R20" s="183">
        <v>587.65657799999997</v>
      </c>
      <c r="S20" s="183">
        <v>625.77712400000007</v>
      </c>
      <c r="T20" s="183">
        <v>650.98968500000001</v>
      </c>
      <c r="U20" s="183">
        <v>688.58305900000005</v>
      </c>
      <c r="V20" s="183">
        <v>703.84377199999994</v>
      </c>
      <c r="W20" s="183">
        <v>738.47902800000008</v>
      </c>
      <c r="X20" s="183">
        <v>753.30440099999998</v>
      </c>
      <c r="Y20" s="183">
        <v>777.72930000000008</v>
      </c>
      <c r="Z20" s="183">
        <v>843.926016</v>
      </c>
      <c r="AA20" s="183">
        <v>881.04851499999995</v>
      </c>
      <c r="AB20" s="183">
        <v>841.18544899999995</v>
      </c>
      <c r="AC20" s="183">
        <v>846.28385000000003</v>
      </c>
      <c r="AD20" s="183">
        <v>851.33871699999997</v>
      </c>
      <c r="AE20" s="183">
        <v>851.65238199999999</v>
      </c>
      <c r="AF20" s="183">
        <v>863.76945699999999</v>
      </c>
      <c r="AG20" s="183">
        <v>871.27002600000003</v>
      </c>
      <c r="AH20" s="183">
        <v>865.04832399999998</v>
      </c>
      <c r="AI20" s="183">
        <v>863.55728899999997</v>
      </c>
      <c r="AJ20" s="183">
        <v>851.11984399999994</v>
      </c>
      <c r="AK20" s="126">
        <v>838.53669000000002</v>
      </c>
      <c r="AL20" s="188"/>
    </row>
    <row r="21" spans="1:38" ht="16.5" customHeight="1">
      <c r="A21" s="182" t="s">
        <v>1043</v>
      </c>
      <c r="B21" s="183" t="s">
        <v>941</v>
      </c>
      <c r="C21" s="183" t="s">
        <v>941</v>
      </c>
      <c r="D21" s="183" t="s">
        <v>941</v>
      </c>
      <c r="E21" s="183" t="s">
        <v>941</v>
      </c>
      <c r="F21" s="183" t="s">
        <v>941</v>
      </c>
      <c r="G21" s="183" t="s">
        <v>941</v>
      </c>
      <c r="H21" s="183">
        <v>286</v>
      </c>
      <c r="I21" s="183">
        <v>282</v>
      </c>
      <c r="J21" s="183">
        <v>271</v>
      </c>
      <c r="K21" s="183">
        <v>260</v>
      </c>
      <c r="L21" s="183">
        <v>260</v>
      </c>
      <c r="M21" s="183">
        <v>260</v>
      </c>
      <c r="N21" s="183">
        <v>255.38840000000002</v>
      </c>
      <c r="O21" s="183">
        <v>254.21924200000004</v>
      </c>
      <c r="P21" s="183">
        <v>280.125878</v>
      </c>
      <c r="Q21" s="183">
        <v>294.71404899999999</v>
      </c>
      <c r="R21" s="183">
        <v>298.132858</v>
      </c>
      <c r="S21" s="183">
        <v>295.33117599999997</v>
      </c>
      <c r="T21" s="183">
        <v>301.363563</v>
      </c>
      <c r="U21" s="183">
        <v>366.84362800000002</v>
      </c>
      <c r="V21" s="183">
        <v>356.984306</v>
      </c>
      <c r="W21" s="183">
        <v>359.19848399999995</v>
      </c>
      <c r="X21" s="183">
        <v>359.85686900000002</v>
      </c>
      <c r="Y21" s="183">
        <v>380.78190000000001</v>
      </c>
      <c r="Z21" s="183">
        <v>390.45811700000002</v>
      </c>
      <c r="AA21" s="183">
        <v>364.67172900000003</v>
      </c>
      <c r="AB21" s="183">
        <v>389.20500600000003</v>
      </c>
      <c r="AC21" s="183">
        <v>389.38419099999999</v>
      </c>
      <c r="AD21" s="183">
        <v>402.115701</v>
      </c>
      <c r="AE21" s="183">
        <v>402.30593399999998</v>
      </c>
      <c r="AF21" s="183">
        <v>414.20945999999998</v>
      </c>
      <c r="AG21" s="183">
        <v>450.52650199999999</v>
      </c>
      <c r="AH21" s="183">
        <v>489.35633300000001</v>
      </c>
      <c r="AI21" s="183">
        <v>486.03749599999998</v>
      </c>
      <c r="AJ21" s="183">
        <v>519.78385800000001</v>
      </c>
      <c r="AK21" s="126">
        <v>546.56959700000004</v>
      </c>
      <c r="AL21" s="188"/>
    </row>
    <row r="22" spans="1:38" ht="16.5" customHeight="1">
      <c r="A22" s="182" t="s">
        <v>1044</v>
      </c>
      <c r="B22" s="183" t="s">
        <v>941</v>
      </c>
      <c r="C22" s="183" t="s">
        <v>941</v>
      </c>
      <c r="D22" s="183" t="s">
        <v>941</v>
      </c>
      <c r="E22" s="183" t="s">
        <v>941</v>
      </c>
      <c r="F22" s="183">
        <v>390</v>
      </c>
      <c r="G22" s="183">
        <v>439</v>
      </c>
      <c r="H22" s="183">
        <v>124</v>
      </c>
      <c r="I22" s="183">
        <v>148</v>
      </c>
      <c r="J22" s="183">
        <v>182</v>
      </c>
      <c r="K22" s="183">
        <v>251</v>
      </c>
      <c r="L22" s="183">
        <v>232</v>
      </c>
      <c r="M22" s="183">
        <v>273</v>
      </c>
      <c r="N22" s="183">
        <v>515.5963999999949</v>
      </c>
      <c r="O22" s="183">
        <v>579.27095199999894</v>
      </c>
      <c r="P22" s="183">
        <v>654.07030799999484</v>
      </c>
      <c r="Q22" s="183">
        <v>699.01640200000111</v>
      </c>
      <c r="R22" s="183">
        <v>632.40979800000787</v>
      </c>
      <c r="S22" s="183">
        <v>667.59748699999909</v>
      </c>
      <c r="T22" s="183">
        <v>682.52739499999007</v>
      </c>
      <c r="U22" s="183">
        <v>628.79707700001018</v>
      </c>
      <c r="V22" s="183">
        <v>745.12879600000451</v>
      </c>
      <c r="W22" s="183">
        <v>841.65538500000548</v>
      </c>
      <c r="X22" s="183">
        <v>890.82436499999312</v>
      </c>
      <c r="Y22" s="183">
        <v>966.1105000000025</v>
      </c>
      <c r="Z22" s="183">
        <v>1155.9272169999999</v>
      </c>
      <c r="AA22" s="183">
        <v>1253.9602890000001</v>
      </c>
      <c r="AB22" s="183">
        <v>1314.7709150000001</v>
      </c>
      <c r="AC22" s="183">
        <v>1379.3117219999999</v>
      </c>
      <c r="AD22" s="183">
        <v>1485.809925</v>
      </c>
      <c r="AE22" s="183">
        <v>1494.6165370000001</v>
      </c>
      <c r="AF22" s="183">
        <v>1534.0180089999999</v>
      </c>
      <c r="AG22" s="183">
        <v>1487.977903</v>
      </c>
      <c r="AH22" s="183">
        <v>1522.03243</v>
      </c>
      <c r="AI22" s="183">
        <v>1494.7848240000001</v>
      </c>
      <c r="AJ22" s="183">
        <v>1456.074891</v>
      </c>
      <c r="AK22" s="126">
        <v>1453.218335</v>
      </c>
      <c r="AL22" s="188"/>
    </row>
    <row r="23" spans="1:38" s="123" customFormat="1" ht="16.5" customHeight="1">
      <c r="A23" s="178" t="s">
        <v>1045</v>
      </c>
      <c r="B23" s="179">
        <v>17064</v>
      </c>
      <c r="C23" s="179">
        <v>13260</v>
      </c>
      <c r="D23" s="179">
        <v>6179</v>
      </c>
      <c r="E23" s="179">
        <v>3931</v>
      </c>
      <c r="F23" s="179">
        <v>4503</v>
      </c>
      <c r="G23" s="179">
        <v>4825</v>
      </c>
      <c r="H23" s="179">
        <v>6057</v>
      </c>
      <c r="I23" s="179">
        <v>6273</v>
      </c>
      <c r="J23" s="179">
        <v>6091</v>
      </c>
      <c r="K23" s="179">
        <v>6199</v>
      </c>
      <c r="L23" s="179">
        <v>5921</v>
      </c>
      <c r="M23" s="179">
        <v>5545</v>
      </c>
      <c r="N23" s="179">
        <v>5050</v>
      </c>
      <c r="O23" s="179">
        <v>5166</v>
      </c>
      <c r="P23" s="179">
        <v>5304</v>
      </c>
      <c r="Q23" s="179">
        <v>5330</v>
      </c>
      <c r="R23" s="179">
        <v>5573.9916949999997</v>
      </c>
      <c r="S23" s="179">
        <v>5571</v>
      </c>
      <c r="T23" s="179">
        <v>5313.8277230000003</v>
      </c>
      <c r="U23" s="179">
        <v>5679.9337930000002</v>
      </c>
      <c r="V23" s="179">
        <v>5510.88</v>
      </c>
      <c r="W23" s="179">
        <v>5381.3719999999994</v>
      </c>
      <c r="X23" s="179">
        <v>5409.8040000000001</v>
      </c>
      <c r="Y23" s="179">
        <v>5782.8180000000002</v>
      </c>
      <c r="Z23" s="179">
        <v>6178.5059999999994</v>
      </c>
      <c r="AA23" s="179">
        <v>5914.0330000000004</v>
      </c>
      <c r="AB23" s="179">
        <v>6419.7687269999997</v>
      </c>
      <c r="AC23" s="181">
        <v>6567.8390909999989</v>
      </c>
      <c r="AD23" s="181">
        <v>6803.8689760000007</v>
      </c>
      <c r="AE23" s="181">
        <v>6809.5782929999996</v>
      </c>
      <c r="AF23" s="181">
        <v>6674.6818009999997</v>
      </c>
      <c r="AG23" s="181">
        <v>6535.9028010000002</v>
      </c>
      <c r="AH23" s="181">
        <v>6520.4109099999996</v>
      </c>
      <c r="AI23" s="181">
        <v>6563.3325960000002</v>
      </c>
      <c r="AJ23" s="181">
        <v>6361.2704389999999</v>
      </c>
      <c r="AK23" s="181">
        <v>6419.8326479999996</v>
      </c>
    </row>
    <row r="24" spans="1:38" s="123" customFormat="1" ht="16.5" customHeight="1">
      <c r="A24" s="178" t="s">
        <v>1046</v>
      </c>
      <c r="B24" s="181" t="s">
        <v>1027</v>
      </c>
      <c r="C24" s="181" t="s">
        <v>1027</v>
      </c>
      <c r="D24" s="181" t="s">
        <v>1027</v>
      </c>
      <c r="E24" s="181" t="s">
        <v>1027</v>
      </c>
      <c r="F24" s="181" t="s">
        <v>1027</v>
      </c>
      <c r="G24" s="181" t="s">
        <v>1027</v>
      </c>
      <c r="H24" s="179">
        <v>11418</v>
      </c>
      <c r="I24" s="181" t="s">
        <v>1027</v>
      </c>
      <c r="J24" s="181" t="s">
        <v>1027</v>
      </c>
      <c r="K24" s="181" t="s">
        <v>1027</v>
      </c>
      <c r="L24" s="181" t="s">
        <v>1027</v>
      </c>
      <c r="M24" s="181">
        <v>10821</v>
      </c>
      <c r="N24" s="181" t="s">
        <v>1027</v>
      </c>
      <c r="O24" s="181" t="s">
        <v>1027</v>
      </c>
      <c r="P24" s="181" t="s">
        <v>1027</v>
      </c>
      <c r="Q24" s="181" t="s">
        <v>1027</v>
      </c>
      <c r="R24" s="181" t="s">
        <v>1027</v>
      </c>
      <c r="S24" s="181">
        <v>24779</v>
      </c>
      <c r="T24" s="181" t="s">
        <v>1027</v>
      </c>
      <c r="U24" s="181" t="s">
        <v>1027</v>
      </c>
      <c r="V24" s="181" t="s">
        <v>1027</v>
      </c>
      <c r="W24" s="181" t="s">
        <v>1027</v>
      </c>
      <c r="X24" s="181" t="s">
        <v>1027</v>
      </c>
      <c r="Y24" s="181" t="s">
        <v>1027</v>
      </c>
      <c r="Z24" s="181" t="s">
        <v>1027</v>
      </c>
      <c r="AA24" s="179">
        <v>27943</v>
      </c>
      <c r="AB24" s="181" t="s">
        <v>1027</v>
      </c>
      <c r="AC24" s="181" t="s">
        <v>1027</v>
      </c>
      <c r="AD24" s="181" t="s">
        <v>1027</v>
      </c>
      <c r="AE24" s="181" t="s">
        <v>1027</v>
      </c>
      <c r="AF24" s="181" t="s">
        <v>1027</v>
      </c>
      <c r="AG24" s="181" t="s">
        <v>1027</v>
      </c>
      <c r="AH24" s="181" t="s">
        <v>1027</v>
      </c>
      <c r="AI24" s="181">
        <v>33651</v>
      </c>
      <c r="AJ24" s="181" t="s">
        <v>1027</v>
      </c>
      <c r="AK24" s="181" t="s">
        <v>1027</v>
      </c>
    </row>
    <row r="25" spans="1:38" s="123" customFormat="1" ht="16.5" customHeight="1" thickBot="1">
      <c r="A25" s="178" t="s">
        <v>1047</v>
      </c>
      <c r="B25" s="190" t="s">
        <v>1027</v>
      </c>
      <c r="C25" s="190" t="s">
        <v>1027</v>
      </c>
      <c r="D25" s="190" t="s">
        <v>1027</v>
      </c>
      <c r="E25" s="190" t="s">
        <v>1027</v>
      </c>
      <c r="F25" s="190" t="s">
        <v>1027</v>
      </c>
      <c r="G25" s="190" t="s">
        <v>1027</v>
      </c>
      <c r="H25" s="191">
        <v>3471</v>
      </c>
      <c r="I25" s="190" t="s">
        <v>1027</v>
      </c>
      <c r="J25" s="190" t="s">
        <v>1027</v>
      </c>
      <c r="K25" s="190" t="s">
        <v>1027</v>
      </c>
      <c r="L25" s="190" t="s">
        <v>1027</v>
      </c>
      <c r="M25" s="190">
        <v>4593</v>
      </c>
      <c r="N25" s="190" t="s">
        <v>1027</v>
      </c>
      <c r="O25" s="190" t="s">
        <v>1027</v>
      </c>
      <c r="P25" s="190" t="s">
        <v>1027</v>
      </c>
      <c r="Q25" s="190" t="s">
        <v>1027</v>
      </c>
      <c r="R25" s="190" t="s">
        <v>1027</v>
      </c>
      <c r="S25" s="191">
        <v>6266</v>
      </c>
      <c r="T25" s="190" t="s">
        <v>1027</v>
      </c>
      <c r="U25" s="190" t="s">
        <v>1027</v>
      </c>
      <c r="V25" s="190" t="s">
        <v>1027</v>
      </c>
      <c r="W25" s="190" t="s">
        <v>1027</v>
      </c>
      <c r="X25" s="190" t="s">
        <v>1027</v>
      </c>
      <c r="Y25" s="190" t="s">
        <v>1027</v>
      </c>
      <c r="Z25" s="190" t="s">
        <v>1027</v>
      </c>
      <c r="AA25" s="191">
        <v>8956</v>
      </c>
      <c r="AB25" s="190" t="s">
        <v>1027</v>
      </c>
      <c r="AC25" s="190" t="s">
        <v>1027</v>
      </c>
      <c r="AD25" s="190" t="s">
        <v>1027</v>
      </c>
      <c r="AE25" s="190" t="s">
        <v>1027</v>
      </c>
      <c r="AF25" s="190" t="s">
        <v>1027</v>
      </c>
      <c r="AG25" s="190" t="s">
        <v>1027</v>
      </c>
      <c r="AH25" s="190" t="s">
        <v>1027</v>
      </c>
      <c r="AI25" s="190">
        <v>8499</v>
      </c>
      <c r="AJ25" s="190" t="s">
        <v>1027</v>
      </c>
      <c r="AK25" s="190" t="s">
        <v>1027</v>
      </c>
    </row>
    <row r="26" spans="1:38" s="148" customFormat="1" ht="12.75" customHeight="1">
      <c r="A26" s="253" t="s">
        <v>1048</v>
      </c>
      <c r="B26" s="253"/>
      <c r="C26" s="253"/>
      <c r="D26" s="253"/>
      <c r="E26" s="253"/>
      <c r="F26" s="253"/>
      <c r="G26" s="253"/>
      <c r="H26" s="253"/>
      <c r="I26" s="253"/>
      <c r="J26" s="253"/>
      <c r="K26" s="253"/>
      <c r="L26" s="253"/>
      <c r="M26" s="253"/>
      <c r="N26" s="253"/>
      <c r="O26" s="253"/>
      <c r="P26" s="253"/>
      <c r="Q26" s="253"/>
      <c r="R26" s="253"/>
      <c r="S26" s="253"/>
      <c r="T26" s="253"/>
      <c r="U26" s="253"/>
      <c r="V26" s="253"/>
      <c r="W26" s="253"/>
      <c r="X26" s="253"/>
      <c r="Y26" s="253"/>
      <c r="Z26" s="253"/>
    </row>
    <row r="27" spans="1:38" s="192" customFormat="1" ht="12.75" customHeight="1">
      <c r="A27" s="254"/>
      <c r="B27" s="254"/>
      <c r="C27" s="254"/>
      <c r="D27" s="254"/>
      <c r="E27" s="254"/>
      <c r="F27" s="254"/>
      <c r="G27" s="254"/>
      <c r="H27" s="254"/>
      <c r="I27" s="254"/>
      <c r="J27" s="254"/>
      <c r="K27" s="254"/>
      <c r="L27" s="254"/>
      <c r="M27" s="254"/>
      <c r="N27" s="254"/>
      <c r="O27" s="254"/>
      <c r="P27" s="254"/>
      <c r="Q27" s="254"/>
      <c r="R27" s="254"/>
      <c r="S27" s="254"/>
      <c r="T27" s="254"/>
      <c r="U27" s="254"/>
      <c r="V27" s="254"/>
      <c r="W27" s="254"/>
      <c r="X27" s="254"/>
      <c r="Y27" s="254"/>
      <c r="Z27" s="254"/>
    </row>
    <row r="28" spans="1:38" s="148" customFormat="1" ht="38.25" customHeight="1">
      <c r="A28" s="251" t="s">
        <v>1049</v>
      </c>
      <c r="B28" s="251"/>
      <c r="C28" s="251"/>
      <c r="D28" s="251"/>
      <c r="E28" s="251"/>
      <c r="F28" s="251"/>
      <c r="G28" s="251"/>
      <c r="H28" s="251"/>
      <c r="I28" s="251"/>
      <c r="J28" s="251"/>
      <c r="K28" s="251"/>
      <c r="L28" s="251"/>
      <c r="M28" s="251"/>
      <c r="N28" s="251"/>
      <c r="O28" s="251"/>
      <c r="P28" s="251"/>
      <c r="Q28" s="251"/>
      <c r="R28" s="251"/>
      <c r="S28" s="251"/>
      <c r="T28" s="251"/>
      <c r="U28" s="251"/>
      <c r="V28" s="251"/>
      <c r="W28" s="251"/>
      <c r="X28" s="251"/>
      <c r="Y28" s="251"/>
      <c r="Z28" s="251"/>
    </row>
    <row r="29" spans="1:38" s="148" customFormat="1" ht="12.75" customHeight="1">
      <c r="A29" s="251" t="s">
        <v>1050</v>
      </c>
      <c r="B29" s="251"/>
      <c r="C29" s="251"/>
      <c r="D29" s="251"/>
      <c r="E29" s="251"/>
      <c r="F29" s="251"/>
      <c r="G29" s="251"/>
      <c r="H29" s="251"/>
      <c r="I29" s="251"/>
      <c r="J29" s="251"/>
      <c r="K29" s="251"/>
      <c r="L29" s="251"/>
      <c r="M29" s="251"/>
      <c r="N29" s="251"/>
      <c r="O29" s="251"/>
      <c r="P29" s="251"/>
      <c r="Q29" s="251"/>
      <c r="R29" s="251"/>
      <c r="S29" s="251"/>
      <c r="T29" s="251"/>
      <c r="U29" s="251"/>
      <c r="V29" s="251"/>
      <c r="W29" s="251"/>
      <c r="X29" s="251"/>
      <c r="Y29" s="251"/>
      <c r="Z29" s="251"/>
    </row>
    <row r="30" spans="1:38" s="148" customFormat="1" ht="12.75" customHeight="1">
      <c r="A30" s="251" t="s">
        <v>1051</v>
      </c>
      <c r="B30" s="251"/>
      <c r="C30" s="251"/>
      <c r="D30" s="251"/>
      <c r="E30" s="251"/>
      <c r="F30" s="251"/>
      <c r="G30" s="251"/>
      <c r="H30" s="251"/>
      <c r="I30" s="251"/>
      <c r="J30" s="251"/>
      <c r="K30" s="251"/>
      <c r="L30" s="251"/>
      <c r="M30" s="251"/>
      <c r="N30" s="251"/>
      <c r="O30" s="251"/>
      <c r="P30" s="251"/>
      <c r="Q30" s="251"/>
      <c r="R30" s="251"/>
      <c r="S30" s="251"/>
      <c r="T30" s="251"/>
      <c r="U30" s="251"/>
      <c r="V30" s="251"/>
      <c r="W30" s="251"/>
      <c r="X30" s="251"/>
      <c r="Y30" s="251"/>
      <c r="Z30" s="251"/>
    </row>
    <row r="31" spans="1:38" s="148" customFormat="1" ht="25.5" customHeight="1">
      <c r="A31" s="251" t="s">
        <v>1052</v>
      </c>
      <c r="B31" s="251"/>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row>
    <row r="32" spans="1:38" s="148" customFormat="1" ht="12.75" customHeight="1">
      <c r="A32" s="251" t="s">
        <v>1053</v>
      </c>
      <c r="B32" s="251"/>
      <c r="C32" s="251"/>
      <c r="D32" s="251"/>
      <c r="E32" s="251"/>
      <c r="F32" s="251"/>
      <c r="G32" s="251"/>
      <c r="H32" s="251"/>
      <c r="I32" s="251"/>
      <c r="J32" s="251"/>
      <c r="K32" s="251"/>
      <c r="L32" s="251"/>
      <c r="M32" s="251"/>
      <c r="N32" s="251"/>
      <c r="O32" s="251"/>
      <c r="P32" s="251"/>
      <c r="Q32" s="251"/>
      <c r="R32" s="251"/>
      <c r="S32" s="251"/>
      <c r="T32" s="251"/>
      <c r="U32" s="251"/>
      <c r="V32" s="251"/>
      <c r="W32" s="251"/>
      <c r="X32" s="251"/>
      <c r="Y32" s="251"/>
      <c r="Z32" s="251"/>
    </row>
    <row r="33" spans="1:26" s="148" customFormat="1" ht="12.75" customHeight="1">
      <c r="A33" s="251" t="s">
        <v>1054</v>
      </c>
      <c r="B33" s="251"/>
      <c r="C33" s="251"/>
      <c r="D33" s="251"/>
      <c r="E33" s="251"/>
      <c r="F33" s="251"/>
      <c r="G33" s="251"/>
      <c r="H33" s="251"/>
      <c r="I33" s="251"/>
      <c r="J33" s="251"/>
      <c r="K33" s="251"/>
      <c r="L33" s="251"/>
      <c r="M33" s="251"/>
      <c r="N33" s="251"/>
      <c r="O33" s="251"/>
      <c r="P33" s="251"/>
      <c r="Q33" s="251"/>
      <c r="R33" s="251"/>
      <c r="S33" s="251"/>
      <c r="T33" s="251"/>
      <c r="U33" s="251"/>
      <c r="V33" s="251"/>
      <c r="W33" s="251"/>
      <c r="X33" s="251"/>
      <c r="Y33" s="251"/>
      <c r="Z33" s="251"/>
    </row>
    <row r="34" spans="1:26" s="148" customFormat="1" ht="12.75" customHeight="1">
      <c r="A34" s="251" t="s">
        <v>1055</v>
      </c>
      <c r="B34" s="251"/>
      <c r="C34" s="251"/>
      <c r="D34" s="251"/>
      <c r="E34" s="251"/>
      <c r="F34" s="251"/>
      <c r="G34" s="251"/>
      <c r="H34" s="251"/>
      <c r="I34" s="251"/>
      <c r="J34" s="251"/>
      <c r="K34" s="251"/>
      <c r="L34" s="251"/>
      <c r="M34" s="251"/>
      <c r="N34" s="251"/>
      <c r="O34" s="251"/>
      <c r="P34" s="251"/>
      <c r="Q34" s="251"/>
      <c r="R34" s="251"/>
      <c r="S34" s="251"/>
      <c r="T34" s="251"/>
      <c r="U34" s="251"/>
      <c r="V34" s="251"/>
      <c r="W34" s="251"/>
      <c r="X34" s="251"/>
      <c r="Y34" s="251"/>
      <c r="Z34" s="251"/>
    </row>
    <row r="35" spans="1:26" s="148" customFormat="1" ht="12.75" customHeight="1">
      <c r="A35" s="256" t="s">
        <v>1056</v>
      </c>
      <c r="B35" s="256"/>
      <c r="C35" s="256"/>
      <c r="D35" s="256"/>
      <c r="E35" s="256"/>
      <c r="F35" s="256"/>
      <c r="G35" s="256"/>
      <c r="H35" s="256"/>
      <c r="I35" s="256"/>
      <c r="J35" s="256"/>
      <c r="K35" s="256"/>
      <c r="L35" s="256"/>
      <c r="M35" s="256"/>
      <c r="N35" s="256"/>
      <c r="O35" s="256"/>
      <c r="P35" s="256"/>
      <c r="Q35" s="256"/>
      <c r="R35" s="256"/>
      <c r="S35" s="256"/>
      <c r="T35" s="256"/>
      <c r="U35" s="256"/>
      <c r="V35" s="256"/>
      <c r="W35" s="256"/>
      <c r="X35" s="256"/>
      <c r="Y35" s="256"/>
      <c r="Z35" s="256"/>
    </row>
    <row r="36" spans="1:26" s="148" customFormat="1" ht="12.75" customHeight="1">
      <c r="A36" s="251" t="s">
        <v>1057</v>
      </c>
      <c r="B36" s="251"/>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spans="1:26" s="148" customFormat="1" ht="25.5" customHeight="1">
      <c r="A37" s="251" t="s">
        <v>1058</v>
      </c>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spans="1:26" s="148" customFormat="1" ht="12.75" customHeight="1">
      <c r="A38" s="257"/>
      <c r="B38" s="257"/>
      <c r="C38" s="257"/>
      <c r="D38" s="257"/>
      <c r="E38" s="257"/>
      <c r="F38" s="257"/>
      <c r="G38" s="257"/>
      <c r="H38" s="257"/>
      <c r="I38" s="257"/>
      <c r="J38" s="257"/>
      <c r="K38" s="257"/>
      <c r="L38" s="257"/>
      <c r="M38" s="257"/>
      <c r="N38" s="257"/>
      <c r="O38" s="257"/>
      <c r="P38" s="257"/>
      <c r="Q38" s="257"/>
      <c r="R38" s="257"/>
      <c r="S38" s="257"/>
      <c r="T38" s="257"/>
      <c r="U38" s="257"/>
      <c r="V38" s="257"/>
      <c r="W38" s="257"/>
      <c r="X38" s="257"/>
      <c r="Y38" s="257"/>
      <c r="Z38" s="257"/>
    </row>
    <row r="39" spans="1:26" s="148" customFormat="1" ht="12.75" customHeight="1">
      <c r="A39" s="258" t="s">
        <v>1059</v>
      </c>
      <c r="B39" s="258"/>
      <c r="C39" s="258"/>
      <c r="D39" s="258"/>
      <c r="E39" s="258"/>
      <c r="F39" s="258"/>
      <c r="G39" s="258"/>
      <c r="H39" s="258"/>
      <c r="I39" s="258"/>
      <c r="J39" s="258"/>
      <c r="K39" s="258"/>
      <c r="L39" s="258"/>
      <c r="M39" s="258"/>
      <c r="N39" s="258"/>
      <c r="O39" s="258"/>
      <c r="P39" s="258"/>
      <c r="Q39" s="258"/>
      <c r="R39" s="258"/>
      <c r="S39" s="258"/>
      <c r="T39" s="258"/>
      <c r="U39" s="258"/>
      <c r="V39" s="258"/>
      <c r="W39" s="258"/>
      <c r="X39" s="258"/>
      <c r="Y39" s="258"/>
      <c r="Z39" s="258"/>
    </row>
    <row r="40" spans="1:26" s="148" customFormat="1" ht="12.75" customHeight="1">
      <c r="A40" s="255" t="s">
        <v>1060</v>
      </c>
      <c r="B40" s="255"/>
      <c r="C40" s="255"/>
      <c r="D40" s="255"/>
      <c r="E40" s="255"/>
      <c r="F40" s="255"/>
      <c r="G40" s="255"/>
      <c r="H40" s="255"/>
      <c r="I40" s="255"/>
      <c r="J40" s="255"/>
      <c r="K40" s="255"/>
      <c r="L40" s="255"/>
      <c r="M40" s="255"/>
      <c r="N40" s="255"/>
      <c r="O40" s="255"/>
      <c r="P40" s="255"/>
      <c r="Q40" s="255"/>
      <c r="R40" s="255"/>
      <c r="S40" s="255"/>
      <c r="T40" s="255"/>
      <c r="U40" s="255"/>
      <c r="V40" s="255"/>
      <c r="W40" s="255"/>
      <c r="X40" s="255"/>
      <c r="Y40" s="255"/>
      <c r="Z40" s="255"/>
    </row>
    <row r="41" spans="1:26" s="148" customFormat="1" ht="38.25" customHeight="1">
      <c r="A41" s="255" t="s">
        <v>1061</v>
      </c>
      <c r="B41" s="255"/>
      <c r="C41" s="255"/>
      <c r="D41" s="255"/>
      <c r="E41" s="255"/>
      <c r="F41" s="255"/>
      <c r="G41" s="255"/>
      <c r="H41" s="255"/>
      <c r="I41" s="255"/>
      <c r="J41" s="255"/>
      <c r="K41" s="255"/>
      <c r="L41" s="255"/>
      <c r="M41" s="255"/>
      <c r="N41" s="255"/>
      <c r="O41" s="255"/>
      <c r="P41" s="255"/>
      <c r="Q41" s="255"/>
      <c r="R41" s="255"/>
      <c r="S41" s="255"/>
      <c r="T41" s="255"/>
      <c r="U41" s="255"/>
      <c r="V41" s="255"/>
      <c r="W41" s="255"/>
      <c r="X41" s="255"/>
      <c r="Y41" s="255"/>
      <c r="Z41" s="255"/>
    </row>
    <row r="42" spans="1:26" s="148" customFormat="1" ht="25.5" customHeight="1">
      <c r="A42" s="255" t="s">
        <v>1062</v>
      </c>
      <c r="B42" s="255"/>
      <c r="C42" s="255"/>
      <c r="D42" s="255"/>
      <c r="E42" s="255"/>
      <c r="F42" s="255"/>
      <c r="G42" s="255"/>
      <c r="H42" s="255"/>
      <c r="I42" s="255"/>
      <c r="J42" s="255"/>
      <c r="K42" s="255"/>
      <c r="L42" s="255"/>
      <c r="M42" s="255"/>
      <c r="N42" s="255"/>
      <c r="O42" s="255"/>
      <c r="P42" s="255"/>
      <c r="Q42" s="255"/>
      <c r="R42" s="255"/>
      <c r="S42" s="255"/>
      <c r="T42" s="255"/>
      <c r="U42" s="255"/>
      <c r="V42" s="255"/>
      <c r="W42" s="255"/>
      <c r="X42" s="255"/>
      <c r="Y42" s="255"/>
      <c r="Z42" s="255"/>
    </row>
    <row r="43" spans="1:26" s="148" customFormat="1" ht="25.5" customHeight="1">
      <c r="A43" s="255" t="s">
        <v>1063</v>
      </c>
      <c r="B43" s="255"/>
      <c r="C43" s="255"/>
      <c r="D43" s="255"/>
      <c r="E43" s="255"/>
      <c r="F43" s="255"/>
      <c r="G43" s="255"/>
      <c r="H43" s="255"/>
      <c r="I43" s="255"/>
      <c r="J43" s="255"/>
      <c r="K43" s="255"/>
      <c r="L43" s="255"/>
      <c r="M43" s="255"/>
      <c r="N43" s="255"/>
      <c r="O43" s="255"/>
      <c r="P43" s="255"/>
      <c r="Q43" s="255"/>
      <c r="R43" s="255"/>
      <c r="S43" s="255"/>
      <c r="T43" s="255"/>
      <c r="U43" s="255"/>
      <c r="V43" s="255"/>
      <c r="W43" s="255"/>
      <c r="X43" s="255"/>
      <c r="Y43" s="255"/>
      <c r="Z43" s="255"/>
    </row>
    <row r="44" spans="1:26" s="148" customFormat="1" ht="12.75" customHeight="1">
      <c r="A44" s="259" t="s">
        <v>1064</v>
      </c>
      <c r="B44" s="259"/>
      <c r="C44" s="259"/>
      <c r="D44" s="259"/>
      <c r="E44" s="259"/>
      <c r="F44" s="259"/>
      <c r="G44" s="259"/>
      <c r="H44" s="259"/>
      <c r="I44" s="259"/>
      <c r="J44" s="259"/>
      <c r="K44" s="259"/>
      <c r="L44" s="259"/>
      <c r="M44" s="259"/>
      <c r="N44" s="259"/>
      <c r="O44" s="259"/>
      <c r="P44" s="259"/>
      <c r="Q44" s="259"/>
      <c r="R44" s="259"/>
      <c r="S44" s="259"/>
      <c r="T44" s="259"/>
      <c r="U44" s="259"/>
      <c r="V44" s="259"/>
      <c r="W44" s="259"/>
      <c r="X44" s="259"/>
      <c r="Y44" s="259"/>
      <c r="Z44" s="259"/>
    </row>
    <row r="45" spans="1:26" s="148" customFormat="1" ht="24.75" customHeight="1">
      <c r="A45" s="259" t="s">
        <v>1065</v>
      </c>
      <c r="B45" s="259"/>
      <c r="C45" s="259"/>
      <c r="D45" s="259"/>
      <c r="E45" s="259"/>
      <c r="F45" s="259"/>
      <c r="G45" s="259"/>
      <c r="H45" s="259"/>
      <c r="I45" s="259"/>
      <c r="J45" s="259"/>
      <c r="K45" s="259"/>
      <c r="L45" s="259"/>
      <c r="M45" s="259"/>
      <c r="N45" s="259"/>
      <c r="O45" s="259"/>
      <c r="P45" s="259"/>
      <c r="Q45" s="259"/>
      <c r="R45" s="259"/>
      <c r="S45" s="259"/>
      <c r="T45" s="259"/>
      <c r="U45" s="259"/>
      <c r="V45" s="259"/>
      <c r="W45" s="259"/>
      <c r="X45" s="259"/>
      <c r="Y45" s="259"/>
      <c r="Z45" s="259"/>
    </row>
    <row r="46" spans="1:26" s="148" customFormat="1" ht="12.75" customHeight="1">
      <c r="A46" s="249" t="s">
        <v>1066</v>
      </c>
      <c r="B46" s="249"/>
      <c r="C46" s="249"/>
      <c r="D46" s="249"/>
      <c r="E46" s="249"/>
      <c r="F46" s="249"/>
      <c r="G46" s="249"/>
      <c r="H46" s="249"/>
      <c r="I46" s="249"/>
      <c r="J46" s="249"/>
      <c r="K46" s="249"/>
      <c r="L46" s="249"/>
      <c r="M46" s="249"/>
      <c r="N46" s="249"/>
      <c r="O46" s="249"/>
      <c r="P46" s="249"/>
      <c r="Q46" s="249"/>
      <c r="R46" s="249"/>
      <c r="S46" s="249"/>
      <c r="T46" s="249"/>
      <c r="U46" s="249"/>
      <c r="V46" s="249"/>
      <c r="W46" s="249"/>
      <c r="X46" s="249"/>
      <c r="Y46" s="249"/>
      <c r="Z46" s="249"/>
    </row>
    <row r="47" spans="1:26" s="148" customFormat="1" ht="12.75" customHeight="1">
      <c r="A47" s="260" t="s">
        <v>1067</v>
      </c>
      <c r="B47" s="260"/>
      <c r="C47" s="260"/>
      <c r="D47" s="260"/>
      <c r="E47" s="260"/>
      <c r="F47" s="260"/>
      <c r="G47" s="260"/>
      <c r="H47" s="260"/>
      <c r="I47" s="260"/>
      <c r="J47" s="260"/>
      <c r="K47" s="260"/>
      <c r="L47" s="260"/>
      <c r="M47" s="260"/>
      <c r="N47" s="260"/>
      <c r="O47" s="260"/>
      <c r="P47" s="260"/>
      <c r="Q47" s="260"/>
      <c r="R47" s="260"/>
      <c r="S47" s="260"/>
      <c r="T47" s="260"/>
      <c r="U47" s="260"/>
      <c r="V47" s="260"/>
      <c r="W47" s="260"/>
      <c r="X47" s="260"/>
      <c r="Y47" s="260"/>
      <c r="Z47" s="260"/>
    </row>
    <row r="48" spans="1:26" s="148" customFormat="1" ht="12.75" customHeight="1">
      <c r="A48" s="255" t="s">
        <v>1068</v>
      </c>
      <c r="B48" s="255"/>
      <c r="C48" s="255"/>
      <c r="D48" s="255"/>
      <c r="E48" s="255"/>
      <c r="F48" s="255"/>
      <c r="G48" s="255"/>
      <c r="H48" s="255"/>
      <c r="I48" s="255"/>
      <c r="J48" s="255"/>
      <c r="K48" s="255"/>
      <c r="L48" s="255"/>
      <c r="M48" s="255"/>
      <c r="N48" s="255"/>
      <c r="O48" s="255"/>
      <c r="P48" s="255"/>
      <c r="Q48" s="255"/>
      <c r="R48" s="255"/>
      <c r="S48" s="255"/>
      <c r="T48" s="255"/>
      <c r="U48" s="255"/>
      <c r="V48" s="255"/>
      <c r="W48" s="255"/>
      <c r="X48" s="255"/>
      <c r="Y48" s="255"/>
      <c r="Z48" s="255"/>
    </row>
    <row r="49" spans="1:26" s="148" customFormat="1" ht="12.75" customHeight="1">
      <c r="A49" s="255" t="s">
        <v>1069</v>
      </c>
      <c r="B49" s="255"/>
      <c r="C49" s="255"/>
      <c r="D49" s="255"/>
      <c r="E49" s="255"/>
      <c r="F49" s="255"/>
      <c r="G49" s="255"/>
      <c r="H49" s="255"/>
      <c r="I49" s="255"/>
      <c r="J49" s="255"/>
      <c r="K49" s="255"/>
      <c r="L49" s="255"/>
      <c r="M49" s="255"/>
      <c r="N49" s="255"/>
      <c r="O49" s="255"/>
      <c r="P49" s="255"/>
      <c r="Q49" s="255"/>
      <c r="R49" s="255"/>
      <c r="S49" s="255"/>
      <c r="T49" s="255"/>
      <c r="U49" s="255"/>
      <c r="V49" s="255"/>
      <c r="W49" s="255"/>
      <c r="X49" s="255"/>
      <c r="Y49" s="255"/>
      <c r="Z49" s="255"/>
    </row>
    <row r="50" spans="1:26" s="148" customFormat="1" ht="12.75" customHeight="1">
      <c r="A50" s="249"/>
      <c r="B50" s="249"/>
      <c r="C50" s="249"/>
      <c r="D50" s="249"/>
      <c r="E50" s="249"/>
      <c r="F50" s="249"/>
      <c r="G50" s="249"/>
      <c r="H50" s="249"/>
      <c r="I50" s="249"/>
      <c r="J50" s="249"/>
      <c r="K50" s="249"/>
      <c r="L50" s="249"/>
      <c r="M50" s="249"/>
      <c r="N50" s="249"/>
      <c r="O50" s="249"/>
      <c r="P50" s="249"/>
      <c r="Q50" s="249"/>
      <c r="R50" s="249"/>
      <c r="S50" s="249"/>
      <c r="T50" s="249"/>
      <c r="U50" s="249"/>
      <c r="V50" s="249"/>
      <c r="W50" s="249"/>
      <c r="X50" s="249"/>
      <c r="Y50" s="249"/>
      <c r="Z50" s="249"/>
    </row>
    <row r="51" spans="1:26" s="148" customFormat="1" ht="12.75" customHeight="1">
      <c r="A51" s="261" t="s">
        <v>988</v>
      </c>
      <c r="B51" s="261"/>
      <c r="C51" s="261"/>
      <c r="D51" s="261"/>
      <c r="E51" s="261"/>
      <c r="F51" s="261"/>
      <c r="G51" s="261"/>
      <c r="H51" s="261"/>
      <c r="I51" s="261"/>
      <c r="J51" s="261"/>
      <c r="K51" s="261"/>
      <c r="L51" s="261"/>
      <c r="M51" s="261"/>
      <c r="N51" s="261"/>
      <c r="O51" s="261"/>
      <c r="P51" s="261"/>
      <c r="Q51" s="261"/>
      <c r="R51" s="261"/>
      <c r="S51" s="261"/>
      <c r="T51" s="261"/>
      <c r="U51" s="261"/>
      <c r="V51" s="261"/>
      <c r="W51" s="261"/>
      <c r="X51" s="261"/>
      <c r="Y51" s="261"/>
      <c r="Z51" s="261"/>
    </row>
    <row r="52" spans="1:26" s="148" customFormat="1" ht="12.75" customHeight="1">
      <c r="A52" s="261" t="s">
        <v>989</v>
      </c>
      <c r="B52" s="261"/>
      <c r="C52" s="261"/>
      <c r="D52" s="261"/>
      <c r="E52" s="261"/>
      <c r="F52" s="261"/>
      <c r="G52" s="261"/>
      <c r="H52" s="261"/>
      <c r="I52" s="261"/>
      <c r="J52" s="261"/>
      <c r="K52" s="261"/>
      <c r="L52" s="261"/>
      <c r="M52" s="261"/>
      <c r="N52" s="261"/>
      <c r="O52" s="261"/>
      <c r="P52" s="261"/>
      <c r="Q52" s="261"/>
      <c r="R52" s="261"/>
      <c r="S52" s="261"/>
      <c r="T52" s="261"/>
      <c r="U52" s="261"/>
      <c r="V52" s="261"/>
      <c r="W52" s="261"/>
      <c r="X52" s="261"/>
      <c r="Y52" s="261"/>
      <c r="Z52" s="261"/>
    </row>
    <row r="53" spans="1:26" s="148" customFormat="1" ht="12.75" customHeight="1">
      <c r="A53" s="262" t="s">
        <v>1070</v>
      </c>
      <c r="B53" s="262"/>
      <c r="C53" s="262"/>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spans="1:26" s="148" customFormat="1" ht="12.75" customHeight="1">
      <c r="A54" s="248" t="s">
        <v>1071</v>
      </c>
      <c r="B54" s="248"/>
      <c r="C54" s="248"/>
      <c r="D54" s="248"/>
      <c r="E54" s="248"/>
      <c r="F54" s="248"/>
      <c r="G54" s="248"/>
      <c r="H54" s="248"/>
      <c r="I54" s="248"/>
      <c r="J54" s="248"/>
      <c r="K54" s="248"/>
      <c r="L54" s="248"/>
      <c r="M54" s="248"/>
      <c r="N54" s="248"/>
      <c r="O54" s="248"/>
      <c r="P54" s="248"/>
      <c r="Q54" s="248"/>
      <c r="R54" s="248"/>
      <c r="S54" s="248"/>
      <c r="T54" s="248"/>
      <c r="U54" s="248"/>
      <c r="V54" s="248"/>
      <c r="W54" s="248"/>
      <c r="X54" s="248"/>
      <c r="Y54" s="248"/>
      <c r="Z54" s="248"/>
    </row>
    <row r="55" spans="1:26" s="148" customFormat="1" ht="12.75" customHeight="1">
      <c r="A55" s="248" t="s">
        <v>1072</v>
      </c>
      <c r="B55" s="248"/>
      <c r="C55" s="248"/>
      <c r="D55" s="248"/>
      <c r="E55" s="248"/>
      <c r="F55" s="248"/>
      <c r="G55" s="248"/>
      <c r="H55" s="248"/>
      <c r="I55" s="248"/>
      <c r="J55" s="248"/>
      <c r="K55" s="248"/>
      <c r="L55" s="248"/>
      <c r="M55" s="248"/>
      <c r="N55" s="248"/>
      <c r="O55" s="248"/>
      <c r="P55" s="248"/>
      <c r="Q55" s="248"/>
      <c r="R55" s="248"/>
      <c r="S55" s="248"/>
      <c r="T55" s="248"/>
      <c r="U55" s="248"/>
      <c r="V55" s="248"/>
      <c r="W55" s="248"/>
      <c r="X55" s="248"/>
      <c r="Y55" s="248"/>
      <c r="Z55" s="248"/>
    </row>
    <row r="56" spans="1:26" s="148" customFormat="1" ht="12.75" customHeight="1">
      <c r="A56" s="249" t="s">
        <v>1073</v>
      </c>
      <c r="B56" s="249"/>
      <c r="C56" s="249"/>
      <c r="D56" s="249"/>
      <c r="E56" s="249"/>
      <c r="F56" s="249"/>
      <c r="G56" s="249"/>
      <c r="H56" s="249"/>
      <c r="I56" s="249"/>
      <c r="J56" s="249"/>
      <c r="K56" s="249"/>
      <c r="L56" s="249"/>
      <c r="M56" s="249"/>
      <c r="N56" s="249"/>
      <c r="O56" s="249"/>
      <c r="P56" s="249"/>
      <c r="Q56" s="249"/>
      <c r="R56" s="249"/>
      <c r="S56" s="249"/>
      <c r="T56" s="249"/>
      <c r="U56" s="249"/>
      <c r="V56" s="249"/>
      <c r="W56" s="249"/>
      <c r="X56" s="249"/>
      <c r="Y56" s="249"/>
      <c r="Z56" s="249"/>
    </row>
    <row r="57" spans="1:26" s="148" customFormat="1" ht="12.75" customHeight="1">
      <c r="A57" s="249" t="s">
        <v>1074</v>
      </c>
      <c r="B57" s="249"/>
      <c r="C57" s="249"/>
      <c r="D57" s="249"/>
      <c r="E57" s="249"/>
      <c r="F57" s="249"/>
      <c r="G57" s="249"/>
      <c r="H57" s="249"/>
      <c r="I57" s="249"/>
      <c r="J57" s="249"/>
      <c r="K57" s="249"/>
      <c r="L57" s="249"/>
      <c r="M57" s="249"/>
      <c r="N57" s="249"/>
      <c r="O57" s="249"/>
      <c r="P57" s="249"/>
      <c r="Q57" s="249"/>
      <c r="R57" s="249"/>
      <c r="S57" s="249"/>
      <c r="T57" s="249"/>
      <c r="U57" s="249"/>
      <c r="V57" s="249"/>
      <c r="W57" s="249"/>
      <c r="X57" s="249"/>
      <c r="Y57" s="249"/>
      <c r="Z57" s="249"/>
    </row>
    <row r="58" spans="1:26" s="148" customFormat="1" ht="12.95" customHeight="1">
      <c r="A58" s="262" t="s">
        <v>996</v>
      </c>
      <c r="B58" s="262"/>
      <c r="C58" s="262"/>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spans="1:26" s="148" customFormat="1" ht="12.95" customHeight="1">
      <c r="A59" s="249" t="s">
        <v>1075</v>
      </c>
      <c r="B59" s="249"/>
      <c r="C59" s="249"/>
      <c r="D59" s="249"/>
      <c r="E59" s="249"/>
      <c r="F59" s="249"/>
      <c r="G59" s="249"/>
      <c r="H59" s="249"/>
      <c r="I59" s="249"/>
      <c r="J59" s="249"/>
      <c r="K59" s="249"/>
      <c r="L59" s="249"/>
      <c r="M59" s="249"/>
      <c r="N59" s="249"/>
      <c r="O59" s="249"/>
      <c r="P59" s="249"/>
      <c r="Q59" s="249"/>
      <c r="R59" s="249"/>
      <c r="S59" s="249"/>
      <c r="T59" s="249"/>
      <c r="U59" s="249"/>
      <c r="V59" s="249"/>
      <c r="W59" s="249"/>
      <c r="X59" s="249"/>
      <c r="Y59" s="249"/>
      <c r="Z59" s="249"/>
    </row>
    <row r="60" spans="1:26" s="148" customFormat="1" ht="12.75" customHeight="1">
      <c r="A60" s="263" t="s">
        <v>1002</v>
      </c>
      <c r="B60" s="263"/>
      <c r="C60" s="263"/>
      <c r="D60" s="263"/>
      <c r="E60" s="263"/>
      <c r="F60" s="263"/>
      <c r="G60" s="263"/>
      <c r="H60" s="263"/>
      <c r="I60" s="263"/>
      <c r="J60" s="263"/>
      <c r="K60" s="263"/>
      <c r="L60" s="263"/>
      <c r="M60" s="263"/>
      <c r="N60" s="263"/>
      <c r="O60" s="263"/>
      <c r="P60" s="263"/>
      <c r="Q60" s="263"/>
      <c r="R60" s="263"/>
      <c r="S60" s="263"/>
      <c r="T60" s="263"/>
      <c r="U60" s="263"/>
      <c r="V60" s="263"/>
      <c r="W60" s="263"/>
      <c r="X60" s="263"/>
      <c r="Y60" s="263"/>
      <c r="Z60" s="263"/>
    </row>
    <row r="61" spans="1:26" s="148" customFormat="1" ht="12.75" customHeight="1">
      <c r="A61" s="264" t="s">
        <v>1076</v>
      </c>
      <c r="B61" s="264"/>
      <c r="C61" s="264"/>
      <c r="D61" s="264"/>
      <c r="E61" s="264"/>
      <c r="F61" s="264"/>
      <c r="G61" s="264"/>
      <c r="H61" s="264"/>
      <c r="I61" s="264"/>
      <c r="J61" s="264"/>
      <c r="K61" s="264"/>
      <c r="L61" s="264"/>
      <c r="M61" s="264"/>
      <c r="N61" s="264"/>
      <c r="O61" s="264"/>
      <c r="P61" s="264"/>
      <c r="Q61" s="264"/>
      <c r="R61" s="264"/>
      <c r="S61" s="264"/>
      <c r="T61" s="264"/>
      <c r="U61" s="264"/>
      <c r="V61" s="264"/>
      <c r="W61" s="264"/>
      <c r="X61" s="264"/>
      <c r="Y61" s="264"/>
      <c r="Z61" s="264"/>
    </row>
    <row r="62" spans="1:26" s="148" customFormat="1" ht="12.75" customHeight="1">
      <c r="A62" s="249" t="s">
        <v>1077</v>
      </c>
      <c r="B62" s="249"/>
      <c r="C62" s="249"/>
      <c r="D62" s="249"/>
      <c r="E62" s="249"/>
      <c r="F62" s="249"/>
      <c r="G62" s="249"/>
      <c r="H62" s="249"/>
      <c r="I62" s="249"/>
      <c r="J62" s="249"/>
      <c r="K62" s="249"/>
      <c r="L62" s="249"/>
      <c r="M62" s="249"/>
      <c r="N62" s="249"/>
      <c r="O62" s="249"/>
      <c r="P62" s="249"/>
      <c r="Q62" s="249"/>
      <c r="R62" s="249"/>
      <c r="S62" s="249"/>
      <c r="T62" s="249"/>
      <c r="U62" s="249"/>
      <c r="V62" s="249"/>
      <c r="W62" s="249"/>
      <c r="X62" s="249"/>
      <c r="Y62" s="249"/>
      <c r="Z62" s="249"/>
    </row>
    <row r="63" spans="1:26" s="195" customFormat="1" ht="12.75" customHeight="1">
      <c r="A63" s="248" t="s">
        <v>1078</v>
      </c>
      <c r="B63" s="248"/>
      <c r="C63" s="248"/>
      <c r="D63" s="248"/>
      <c r="E63" s="248"/>
      <c r="F63" s="248"/>
      <c r="G63" s="248"/>
      <c r="H63" s="248"/>
      <c r="I63" s="248"/>
      <c r="J63" s="248"/>
      <c r="K63" s="248"/>
      <c r="L63" s="248"/>
      <c r="M63" s="248"/>
      <c r="N63" s="248"/>
      <c r="O63" s="248"/>
      <c r="P63" s="248"/>
      <c r="Q63" s="248"/>
      <c r="R63" s="248"/>
      <c r="S63" s="248"/>
      <c r="T63" s="248"/>
      <c r="U63" s="248"/>
      <c r="V63" s="248"/>
      <c r="W63" s="248"/>
      <c r="X63" s="248"/>
      <c r="Y63" s="248"/>
      <c r="Z63" s="248"/>
    </row>
    <row r="64" spans="1:26" s="195" customFormat="1" ht="12.75" customHeight="1">
      <c r="A64" s="264" t="s">
        <v>1079</v>
      </c>
      <c r="B64" s="264"/>
      <c r="C64" s="264"/>
      <c r="D64" s="264"/>
      <c r="E64" s="264"/>
      <c r="F64" s="264"/>
      <c r="G64" s="264"/>
      <c r="H64" s="264"/>
      <c r="I64" s="264"/>
      <c r="J64" s="264"/>
      <c r="K64" s="264"/>
      <c r="L64" s="264"/>
      <c r="M64" s="264"/>
      <c r="N64" s="264"/>
      <c r="O64" s="264"/>
      <c r="P64" s="264"/>
      <c r="Q64" s="264"/>
      <c r="R64" s="264"/>
      <c r="S64" s="264"/>
      <c r="T64" s="264"/>
      <c r="U64" s="264"/>
      <c r="V64" s="264"/>
      <c r="W64" s="264"/>
      <c r="X64" s="264"/>
      <c r="Y64" s="264"/>
      <c r="Z64" s="264"/>
    </row>
    <row r="65" spans="1:26" s="148" customFormat="1" ht="12.75" customHeight="1">
      <c r="A65" s="249" t="s">
        <v>1080</v>
      </c>
      <c r="B65" s="249"/>
      <c r="C65" s="249"/>
      <c r="D65" s="249"/>
      <c r="E65" s="249"/>
      <c r="F65" s="249"/>
      <c r="G65" s="249"/>
      <c r="H65" s="249"/>
      <c r="I65" s="249"/>
      <c r="J65" s="249"/>
      <c r="K65" s="249"/>
      <c r="L65" s="249"/>
      <c r="M65" s="249"/>
      <c r="N65" s="249"/>
      <c r="O65" s="249"/>
      <c r="P65" s="249"/>
      <c r="Q65" s="249"/>
      <c r="R65" s="249"/>
      <c r="S65" s="249"/>
      <c r="T65" s="249"/>
      <c r="U65" s="249"/>
      <c r="V65" s="249"/>
      <c r="W65" s="249"/>
      <c r="X65" s="249"/>
      <c r="Y65" s="249"/>
      <c r="Z65" s="249"/>
    </row>
    <row r="66" spans="1:26" s="195" customFormat="1" ht="12.75" customHeight="1">
      <c r="A66" s="248" t="s">
        <v>1081</v>
      </c>
      <c r="B66" s="248"/>
      <c r="C66" s="248"/>
      <c r="D66" s="248"/>
      <c r="E66" s="248"/>
      <c r="F66" s="248"/>
      <c r="G66" s="248"/>
      <c r="H66" s="248"/>
      <c r="I66" s="248"/>
      <c r="J66" s="248"/>
      <c r="K66" s="248"/>
      <c r="L66" s="248"/>
      <c r="M66" s="248"/>
      <c r="N66" s="248"/>
      <c r="O66" s="248"/>
      <c r="P66" s="248"/>
      <c r="Q66" s="248"/>
      <c r="R66" s="248"/>
      <c r="S66" s="248"/>
      <c r="T66" s="248"/>
      <c r="U66" s="248"/>
      <c r="V66" s="248"/>
      <c r="W66" s="248"/>
      <c r="X66" s="248"/>
      <c r="Y66" s="248"/>
      <c r="Z66" s="248"/>
    </row>
    <row r="67" spans="1:26" s="195" customFormat="1" ht="12.75" customHeight="1">
      <c r="A67" s="263" t="s">
        <v>1005</v>
      </c>
      <c r="B67" s="263"/>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row>
    <row r="68" spans="1:26" s="195" customFormat="1" ht="12.75" customHeight="1">
      <c r="A68" s="264" t="s">
        <v>1082</v>
      </c>
      <c r="B68" s="264"/>
      <c r="C68" s="264"/>
      <c r="D68" s="264"/>
      <c r="E68" s="264"/>
      <c r="F68" s="264"/>
      <c r="G68" s="264"/>
      <c r="H68" s="264"/>
      <c r="I68" s="264"/>
      <c r="J68" s="264"/>
      <c r="K68" s="264"/>
      <c r="L68" s="264"/>
      <c r="M68" s="264"/>
      <c r="N68" s="264"/>
      <c r="O68" s="264"/>
      <c r="P68" s="264"/>
      <c r="Q68" s="264"/>
      <c r="R68" s="264"/>
      <c r="S68" s="264"/>
      <c r="T68" s="264"/>
      <c r="U68" s="264"/>
      <c r="V68" s="264"/>
      <c r="W68" s="264"/>
      <c r="X68" s="264"/>
      <c r="Y68" s="264"/>
      <c r="Z68" s="264"/>
    </row>
    <row r="69" spans="1:26" s="195" customFormat="1" ht="12.75" customHeight="1">
      <c r="A69" s="248" t="s">
        <v>1083</v>
      </c>
      <c r="B69" s="248"/>
      <c r="C69" s="248"/>
      <c r="D69" s="248"/>
      <c r="E69" s="248"/>
      <c r="F69" s="248"/>
      <c r="G69" s="248"/>
      <c r="H69" s="248"/>
      <c r="I69" s="248"/>
      <c r="J69" s="248"/>
      <c r="K69" s="248"/>
      <c r="L69" s="248"/>
      <c r="M69" s="248"/>
      <c r="N69" s="248"/>
      <c r="O69" s="248"/>
      <c r="P69" s="248"/>
      <c r="Q69" s="248"/>
      <c r="R69" s="248"/>
      <c r="S69" s="248"/>
      <c r="T69" s="248"/>
      <c r="U69" s="248"/>
      <c r="V69" s="248"/>
      <c r="W69" s="248"/>
      <c r="X69" s="248"/>
      <c r="Y69" s="248"/>
      <c r="Z69" s="248"/>
    </row>
    <row r="70" spans="1:26" s="148" customFormat="1" ht="12.75" customHeight="1">
      <c r="A70" s="248" t="s">
        <v>1084</v>
      </c>
      <c r="B70" s="248"/>
      <c r="C70" s="248"/>
      <c r="D70" s="248"/>
      <c r="E70" s="248"/>
      <c r="F70" s="248"/>
      <c r="G70" s="248"/>
      <c r="H70" s="248"/>
      <c r="I70" s="248"/>
      <c r="J70" s="248"/>
      <c r="K70" s="248"/>
      <c r="L70" s="248"/>
      <c r="M70" s="248"/>
      <c r="N70" s="248"/>
      <c r="O70" s="248"/>
      <c r="P70" s="248"/>
      <c r="Q70" s="248"/>
      <c r="R70" s="248"/>
      <c r="S70" s="248"/>
      <c r="T70" s="248"/>
      <c r="U70" s="248"/>
      <c r="V70" s="248"/>
      <c r="W70" s="248"/>
      <c r="X70" s="248"/>
      <c r="Y70" s="248"/>
      <c r="Z70" s="248"/>
    </row>
    <row r="71" spans="1:26" s="148" customFormat="1" ht="12.75" customHeight="1">
      <c r="A71" s="248" t="s">
        <v>1085</v>
      </c>
      <c r="B71" s="248"/>
      <c r="C71" s="248"/>
      <c r="D71" s="248"/>
      <c r="E71" s="248"/>
      <c r="F71" s="248"/>
      <c r="G71" s="248"/>
      <c r="H71" s="248"/>
      <c r="I71" s="248"/>
      <c r="J71" s="248"/>
      <c r="K71" s="248"/>
      <c r="L71" s="248"/>
      <c r="M71" s="248"/>
      <c r="N71" s="248"/>
      <c r="O71" s="248"/>
      <c r="P71" s="248"/>
      <c r="Q71" s="248"/>
      <c r="R71" s="248"/>
      <c r="S71" s="248"/>
      <c r="T71" s="248"/>
      <c r="U71" s="248"/>
      <c r="V71" s="248"/>
      <c r="W71" s="248"/>
      <c r="X71" s="248"/>
      <c r="Y71" s="248"/>
      <c r="Z71" s="248"/>
    </row>
    <row r="72" spans="1:26" s="148" customFormat="1" ht="12.75" customHeight="1">
      <c r="A72" s="248" t="s">
        <v>1086</v>
      </c>
      <c r="B72" s="248"/>
      <c r="C72" s="248"/>
      <c r="D72" s="248"/>
      <c r="E72" s="248"/>
      <c r="F72" s="248"/>
      <c r="G72" s="248"/>
      <c r="H72" s="248"/>
      <c r="I72" s="248"/>
      <c r="J72" s="248"/>
      <c r="K72" s="248"/>
      <c r="L72" s="248"/>
      <c r="M72" s="248"/>
      <c r="N72" s="248"/>
      <c r="O72" s="248"/>
      <c r="P72" s="248"/>
      <c r="Q72" s="248"/>
      <c r="R72" s="248"/>
      <c r="S72" s="248"/>
      <c r="T72" s="248"/>
      <c r="U72" s="248"/>
      <c r="V72" s="248"/>
      <c r="W72" s="248"/>
      <c r="X72" s="248"/>
      <c r="Y72" s="248"/>
      <c r="Z72" s="248"/>
    </row>
    <row r="73" spans="1:26" s="148" customFormat="1" ht="12.75" customHeight="1">
      <c r="A73" s="264" t="s">
        <v>1079</v>
      </c>
      <c r="B73" s="264"/>
      <c r="C73" s="264"/>
      <c r="D73" s="264"/>
      <c r="E73" s="264"/>
      <c r="F73" s="264"/>
      <c r="G73" s="264"/>
      <c r="H73" s="264"/>
      <c r="I73" s="264"/>
      <c r="J73" s="264"/>
      <c r="K73" s="264"/>
      <c r="L73" s="264"/>
      <c r="M73" s="264"/>
      <c r="N73" s="264"/>
      <c r="O73" s="264"/>
      <c r="P73" s="264"/>
      <c r="Q73" s="264"/>
      <c r="R73" s="264"/>
      <c r="S73" s="264"/>
      <c r="T73" s="264"/>
      <c r="U73" s="264"/>
      <c r="V73" s="264"/>
      <c r="W73" s="264"/>
      <c r="X73" s="264"/>
      <c r="Y73" s="264"/>
      <c r="Z73" s="264"/>
    </row>
    <row r="74" spans="1:26" s="195" customFormat="1" ht="12.75" customHeight="1">
      <c r="A74" s="248" t="s">
        <v>1087</v>
      </c>
      <c r="B74" s="248"/>
      <c r="C74" s="248"/>
      <c r="D74" s="248"/>
      <c r="E74" s="248"/>
      <c r="F74" s="248"/>
      <c r="G74" s="248"/>
      <c r="H74" s="248"/>
      <c r="I74" s="248"/>
      <c r="J74" s="248"/>
      <c r="K74" s="248"/>
      <c r="L74" s="248"/>
      <c r="M74" s="248"/>
      <c r="N74" s="248"/>
      <c r="O74" s="248"/>
      <c r="P74" s="248"/>
      <c r="Q74" s="248"/>
      <c r="R74" s="248"/>
      <c r="S74" s="248"/>
      <c r="T74" s="248"/>
      <c r="U74" s="248"/>
      <c r="V74" s="248"/>
      <c r="W74" s="248"/>
      <c r="X74" s="248"/>
      <c r="Y74" s="248"/>
      <c r="Z74" s="248"/>
    </row>
    <row r="75" spans="1:26" s="148" customFormat="1" ht="12.75" customHeight="1">
      <c r="A75" s="248" t="s">
        <v>1088</v>
      </c>
      <c r="B75" s="248"/>
      <c r="C75" s="248"/>
      <c r="D75" s="248"/>
      <c r="E75" s="248"/>
      <c r="F75" s="248"/>
      <c r="G75" s="248"/>
      <c r="H75" s="248"/>
      <c r="I75" s="248"/>
      <c r="J75" s="248"/>
      <c r="K75" s="248"/>
      <c r="L75" s="248"/>
      <c r="M75" s="248"/>
      <c r="N75" s="248"/>
      <c r="O75" s="248"/>
      <c r="P75" s="248"/>
      <c r="Q75" s="248"/>
      <c r="R75" s="248"/>
      <c r="S75" s="248"/>
      <c r="T75" s="248"/>
      <c r="U75" s="248"/>
      <c r="V75" s="248"/>
      <c r="W75" s="248"/>
      <c r="X75" s="248"/>
      <c r="Y75" s="248"/>
      <c r="Z75" s="248"/>
    </row>
    <row r="76" spans="1:26" s="148" customFormat="1" ht="12.75" customHeight="1">
      <c r="A76" s="248" t="s">
        <v>1089</v>
      </c>
      <c r="B76" s="248"/>
      <c r="C76" s="248"/>
      <c r="D76" s="248"/>
      <c r="E76" s="248"/>
      <c r="F76" s="248"/>
      <c r="G76" s="248"/>
      <c r="H76" s="248"/>
      <c r="I76" s="248"/>
      <c r="J76" s="248"/>
      <c r="K76" s="248"/>
      <c r="L76" s="248"/>
      <c r="M76" s="248"/>
      <c r="N76" s="248"/>
      <c r="O76" s="248"/>
      <c r="P76" s="248"/>
      <c r="Q76" s="248"/>
      <c r="R76" s="248"/>
      <c r="S76" s="248"/>
      <c r="T76" s="248"/>
      <c r="U76" s="248"/>
      <c r="V76" s="248"/>
      <c r="W76" s="248"/>
      <c r="X76" s="248"/>
      <c r="Y76" s="248"/>
      <c r="Z76" s="248"/>
    </row>
    <row r="77" spans="1:26" s="148" customFormat="1" ht="12.75" customHeight="1">
      <c r="A77" s="263" t="s">
        <v>1090</v>
      </c>
      <c r="B77" s="263"/>
      <c r="C77" s="263"/>
      <c r="D77" s="263"/>
      <c r="E77" s="263"/>
      <c r="F77" s="263"/>
      <c r="G77" s="263"/>
      <c r="H77" s="263"/>
      <c r="I77" s="263"/>
      <c r="J77" s="263"/>
      <c r="K77" s="263"/>
      <c r="L77" s="263"/>
      <c r="M77" s="263"/>
      <c r="N77" s="263"/>
      <c r="O77" s="263"/>
      <c r="P77" s="263"/>
      <c r="Q77" s="263"/>
      <c r="R77" s="263"/>
      <c r="S77" s="263"/>
      <c r="T77" s="263"/>
      <c r="U77" s="263"/>
      <c r="V77" s="263"/>
      <c r="W77" s="263"/>
      <c r="X77" s="263"/>
      <c r="Y77" s="263"/>
      <c r="Z77" s="263"/>
    </row>
    <row r="78" spans="1:26" s="148" customFormat="1" ht="12.75" customHeight="1">
      <c r="A78" s="248" t="s">
        <v>1091</v>
      </c>
      <c r="B78" s="248"/>
      <c r="C78" s="248"/>
      <c r="D78" s="248"/>
      <c r="E78" s="248"/>
      <c r="F78" s="248"/>
      <c r="G78" s="248"/>
      <c r="H78" s="248"/>
      <c r="I78" s="248"/>
      <c r="J78" s="248"/>
      <c r="K78" s="248"/>
      <c r="L78" s="248"/>
      <c r="M78" s="248"/>
      <c r="N78" s="248"/>
      <c r="O78" s="248"/>
      <c r="P78" s="248"/>
      <c r="Q78" s="248"/>
      <c r="R78" s="248"/>
      <c r="S78" s="248"/>
      <c r="T78" s="248"/>
      <c r="U78" s="248"/>
      <c r="V78" s="248"/>
      <c r="W78" s="248"/>
      <c r="X78" s="248"/>
      <c r="Y78" s="248"/>
      <c r="Z78" s="248"/>
    </row>
    <row r="79" spans="1:26" s="148" customFormat="1" ht="12.75" customHeight="1">
      <c r="A79" s="248" t="s">
        <v>1092</v>
      </c>
      <c r="B79" s="248"/>
      <c r="C79" s="248"/>
      <c r="D79" s="248"/>
      <c r="E79" s="248"/>
      <c r="F79" s="248"/>
      <c r="G79" s="248"/>
      <c r="H79" s="248"/>
      <c r="I79" s="248"/>
      <c r="J79" s="248"/>
      <c r="K79" s="248"/>
      <c r="L79" s="248"/>
      <c r="M79" s="248"/>
      <c r="N79" s="248"/>
      <c r="O79" s="248"/>
      <c r="P79" s="248"/>
      <c r="Q79" s="248"/>
      <c r="R79" s="248"/>
      <c r="S79" s="248"/>
      <c r="T79" s="248"/>
      <c r="U79" s="248"/>
      <c r="V79" s="248"/>
      <c r="W79" s="248"/>
      <c r="X79" s="248"/>
      <c r="Y79" s="248"/>
      <c r="Z79" s="248"/>
    </row>
    <row r="80" spans="1:26" s="148" customFormat="1" ht="12.75" customHeight="1">
      <c r="A80" s="248" t="s">
        <v>1093</v>
      </c>
      <c r="B80" s="248"/>
      <c r="C80" s="248"/>
      <c r="D80" s="248"/>
      <c r="E80" s="248"/>
      <c r="F80" s="248"/>
      <c r="G80" s="248"/>
      <c r="H80" s="248"/>
      <c r="I80" s="248"/>
      <c r="J80" s="248"/>
      <c r="K80" s="248"/>
      <c r="L80" s="248"/>
      <c r="M80" s="248"/>
      <c r="N80" s="248"/>
      <c r="O80" s="248"/>
      <c r="P80" s="248"/>
      <c r="Q80" s="248"/>
      <c r="R80" s="248"/>
      <c r="S80" s="248"/>
      <c r="T80" s="248"/>
      <c r="U80" s="248"/>
      <c r="V80" s="248"/>
      <c r="W80" s="248"/>
      <c r="X80" s="248"/>
      <c r="Y80" s="248"/>
      <c r="Z80" s="248"/>
    </row>
    <row r="81" spans="1:26" ht="12.75" customHeight="1">
      <c r="A81" s="248" t="s">
        <v>1094</v>
      </c>
      <c r="B81" s="248"/>
      <c r="C81" s="248"/>
      <c r="D81" s="248"/>
      <c r="E81" s="248"/>
      <c r="F81" s="248"/>
      <c r="G81" s="248"/>
      <c r="H81" s="248"/>
      <c r="I81" s="248"/>
      <c r="J81" s="248"/>
      <c r="K81" s="248"/>
      <c r="L81" s="248"/>
      <c r="M81" s="248"/>
      <c r="N81" s="248"/>
      <c r="O81" s="248"/>
      <c r="P81" s="248"/>
      <c r="Q81" s="248"/>
      <c r="R81" s="248"/>
      <c r="S81" s="248"/>
      <c r="T81" s="248"/>
      <c r="U81" s="248"/>
      <c r="V81" s="248"/>
      <c r="W81" s="248"/>
      <c r="X81" s="248"/>
      <c r="Y81" s="248"/>
      <c r="Z81" s="248"/>
    </row>
    <row r="82" spans="1:26" ht="12.75" customHeight="1">
      <c r="A82" s="263" t="s">
        <v>1095</v>
      </c>
      <c r="B82" s="263"/>
      <c r="C82" s="263"/>
      <c r="D82" s="263"/>
      <c r="E82" s="263"/>
      <c r="F82" s="263"/>
      <c r="G82" s="263"/>
      <c r="H82" s="263"/>
      <c r="I82" s="263"/>
      <c r="J82" s="263"/>
      <c r="K82" s="263"/>
      <c r="L82" s="263"/>
      <c r="M82" s="263"/>
      <c r="N82" s="263"/>
      <c r="O82" s="263"/>
      <c r="P82" s="263"/>
      <c r="Q82" s="263"/>
      <c r="R82" s="263"/>
      <c r="S82" s="263"/>
      <c r="T82" s="263"/>
      <c r="U82" s="263"/>
      <c r="V82" s="263"/>
      <c r="W82" s="263"/>
      <c r="X82" s="263"/>
      <c r="Y82" s="263"/>
      <c r="Z82" s="263"/>
    </row>
    <row r="83" spans="1:26" ht="12.75" customHeight="1">
      <c r="A83" s="248" t="s">
        <v>1096</v>
      </c>
      <c r="B83" s="248"/>
      <c r="C83" s="248"/>
      <c r="D83" s="248"/>
      <c r="E83" s="248"/>
      <c r="F83" s="248"/>
      <c r="G83" s="248"/>
      <c r="H83" s="248"/>
      <c r="I83" s="248"/>
      <c r="J83" s="248"/>
      <c r="K83" s="248"/>
      <c r="L83" s="248"/>
      <c r="M83" s="248"/>
      <c r="N83" s="248"/>
      <c r="O83" s="248"/>
      <c r="P83" s="248"/>
      <c r="Q83" s="248"/>
      <c r="R83" s="248"/>
      <c r="S83" s="248"/>
      <c r="T83" s="248"/>
      <c r="U83" s="248"/>
      <c r="V83" s="248"/>
      <c r="W83" s="248"/>
      <c r="X83" s="248"/>
      <c r="Y83" s="248"/>
      <c r="Z83" s="248"/>
    </row>
  </sheetData>
  <mergeCells count="59">
    <mergeCell ref="A79:Z79"/>
    <mergeCell ref="A80:Z80"/>
    <mergeCell ref="A81:Z81"/>
    <mergeCell ref="A82:Z82"/>
    <mergeCell ref="A83:Z83"/>
    <mergeCell ref="A78:Z78"/>
    <mergeCell ref="A67:Z67"/>
    <mergeCell ref="A68:Z68"/>
    <mergeCell ref="A69:Z69"/>
    <mergeCell ref="A70:Z70"/>
    <mergeCell ref="A71:Z71"/>
    <mergeCell ref="A72:Z72"/>
    <mergeCell ref="A73:Z73"/>
    <mergeCell ref="A74:Z74"/>
    <mergeCell ref="A75:Z75"/>
    <mergeCell ref="A76:Z76"/>
    <mergeCell ref="A77:Z77"/>
    <mergeCell ref="A66:Z66"/>
    <mergeCell ref="A55:Z55"/>
    <mergeCell ref="A56:Z56"/>
    <mergeCell ref="A57:Z57"/>
    <mergeCell ref="A58:Z58"/>
    <mergeCell ref="A59:Z59"/>
    <mergeCell ref="A60:Z60"/>
    <mergeCell ref="A61:Z61"/>
    <mergeCell ref="A62:Z62"/>
    <mergeCell ref="A63:Z63"/>
    <mergeCell ref="A64:Z64"/>
    <mergeCell ref="A65:Z65"/>
    <mergeCell ref="A54:Z54"/>
    <mergeCell ref="A43:Z43"/>
    <mergeCell ref="A44:Z44"/>
    <mergeCell ref="A45:Z45"/>
    <mergeCell ref="A46:Z46"/>
    <mergeCell ref="A47:Z47"/>
    <mergeCell ref="A48:Z48"/>
    <mergeCell ref="A49:Z49"/>
    <mergeCell ref="A50:Z50"/>
    <mergeCell ref="A51:Z51"/>
    <mergeCell ref="A52:Z52"/>
    <mergeCell ref="A53:Z53"/>
    <mergeCell ref="A42:Z42"/>
    <mergeCell ref="A31:Z31"/>
    <mergeCell ref="A32:Z32"/>
    <mergeCell ref="A33:Z33"/>
    <mergeCell ref="A34:Z34"/>
    <mergeCell ref="A35:Z35"/>
    <mergeCell ref="A36:Z36"/>
    <mergeCell ref="A37:Z37"/>
    <mergeCell ref="A38:Z38"/>
    <mergeCell ref="A39:Z39"/>
    <mergeCell ref="A40:Z40"/>
    <mergeCell ref="A41:Z41"/>
    <mergeCell ref="A30:Z30"/>
    <mergeCell ref="A1:AK1"/>
    <mergeCell ref="A26:Z26"/>
    <mergeCell ref="A27:Z27"/>
    <mergeCell ref="A28:Z28"/>
    <mergeCell ref="A29:Z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B0A2-F90F-4FC7-9DD8-BA85390C266A}">
  <dimension ref="A1:AN38"/>
  <sheetViews>
    <sheetView workbookViewId="0">
      <selection activeCell="I47" sqref="I47"/>
    </sheetView>
  </sheetViews>
  <sheetFormatPr defaultColWidth="8.85546875" defaultRowHeight="12.75"/>
  <cols>
    <col min="1" max="1" width="28.28515625" style="113" customWidth="1"/>
    <col min="2" max="11" width="10.28515625" style="113" customWidth="1"/>
    <col min="12" max="26" width="11.7109375" style="113" customWidth="1"/>
    <col min="27" max="39" width="10.28515625" style="113" customWidth="1"/>
    <col min="40" max="16384" width="8.85546875" style="113"/>
  </cols>
  <sheetData>
    <row r="1" spans="1:40" ht="16.5" thickBot="1">
      <c r="A1" s="271" t="s">
        <v>1109</v>
      </c>
      <c r="B1" s="271"/>
      <c r="C1" s="271"/>
      <c r="D1" s="271"/>
      <c r="E1" s="271"/>
      <c r="F1" s="271"/>
      <c r="G1" s="271"/>
      <c r="H1" s="271"/>
      <c r="I1" s="271"/>
      <c r="J1" s="271"/>
      <c r="K1" s="271"/>
      <c r="L1" s="271"/>
      <c r="M1" s="271"/>
      <c r="N1" s="271"/>
      <c r="O1" s="271"/>
      <c r="P1" s="271"/>
      <c r="Q1" s="271"/>
      <c r="R1" s="271"/>
      <c r="S1" s="271"/>
      <c r="T1" s="271"/>
      <c r="U1" s="271"/>
      <c r="V1" s="271"/>
      <c r="W1" s="271"/>
      <c r="X1" s="271"/>
      <c r="Y1" s="271"/>
      <c r="Z1" s="271"/>
      <c r="AA1" s="271"/>
      <c r="AB1" s="271"/>
      <c r="AC1" s="271"/>
      <c r="AD1" s="271"/>
      <c r="AE1" s="271"/>
      <c r="AF1" s="271"/>
      <c r="AG1" s="271"/>
      <c r="AH1" s="271"/>
      <c r="AI1" s="271"/>
      <c r="AJ1" s="271"/>
      <c r="AK1" s="271"/>
      <c r="AL1" s="271"/>
      <c r="AM1" s="271"/>
      <c r="AN1" s="271"/>
    </row>
    <row r="2" spans="1:40" s="127" customFormat="1" ht="16.5">
      <c r="A2" s="197"/>
      <c r="B2" s="197">
        <v>1980</v>
      </c>
      <c r="C2" s="197">
        <v>1981</v>
      </c>
      <c r="D2" s="197">
        <v>1982</v>
      </c>
      <c r="E2" s="197">
        <v>1983</v>
      </c>
      <c r="F2" s="197">
        <v>1984</v>
      </c>
      <c r="G2" s="197">
        <v>1985</v>
      </c>
      <c r="H2" s="197">
        <v>1986</v>
      </c>
      <c r="I2" s="197">
        <v>1987</v>
      </c>
      <c r="J2" s="197">
        <v>1988</v>
      </c>
      <c r="K2" s="197">
        <v>1989</v>
      </c>
      <c r="L2" s="197">
        <v>1990</v>
      </c>
      <c r="M2" s="197">
        <v>1991</v>
      </c>
      <c r="N2" s="197">
        <v>1992</v>
      </c>
      <c r="O2" s="197">
        <v>1993</v>
      </c>
      <c r="P2" s="197">
        <v>1994</v>
      </c>
      <c r="Q2" s="197">
        <v>1995</v>
      </c>
      <c r="R2" s="197">
        <v>1996</v>
      </c>
      <c r="S2" s="197">
        <v>1997</v>
      </c>
      <c r="T2" s="116">
        <v>1998</v>
      </c>
      <c r="U2" s="116">
        <v>1999</v>
      </c>
      <c r="V2" s="116">
        <v>2000</v>
      </c>
      <c r="W2" s="116">
        <v>2001</v>
      </c>
      <c r="X2" s="116">
        <v>2002</v>
      </c>
      <c r="Y2" s="116">
        <v>2003</v>
      </c>
      <c r="Z2" s="197">
        <v>2004</v>
      </c>
      <c r="AA2" s="197">
        <v>2005</v>
      </c>
      <c r="AB2" s="197">
        <v>2006</v>
      </c>
      <c r="AC2" s="197">
        <v>2007</v>
      </c>
      <c r="AD2" s="197">
        <v>2008</v>
      </c>
      <c r="AE2" s="116">
        <v>2009</v>
      </c>
      <c r="AF2" s="116">
        <v>2010</v>
      </c>
      <c r="AG2" s="116">
        <v>2011</v>
      </c>
      <c r="AH2" s="116">
        <v>2012</v>
      </c>
      <c r="AI2" s="197">
        <v>2013</v>
      </c>
      <c r="AJ2" s="116">
        <v>2014</v>
      </c>
      <c r="AK2" s="116">
        <v>2015</v>
      </c>
      <c r="AL2" s="116">
        <v>2016</v>
      </c>
      <c r="AM2" s="116">
        <v>2017</v>
      </c>
      <c r="AN2" s="116">
        <v>2018</v>
      </c>
    </row>
    <row r="3" spans="1:40" s="127" customFormat="1" ht="16.5">
      <c r="A3" s="198" t="s">
        <v>1110</v>
      </c>
      <c r="B3" s="199">
        <v>4171589.6735760001</v>
      </c>
      <c r="C3" s="199">
        <v>4194171.9914199999</v>
      </c>
      <c r="D3" s="199">
        <v>4085386.9511239999</v>
      </c>
      <c r="E3" s="199">
        <v>3976042.7949950001</v>
      </c>
      <c r="F3" s="199">
        <v>4279680.6281909999</v>
      </c>
      <c r="G3" s="199">
        <v>4304399.9115730003</v>
      </c>
      <c r="H3" s="199">
        <v>4322789.6464679996</v>
      </c>
      <c r="I3" s="199">
        <v>4370692.0504639996</v>
      </c>
      <c r="J3" s="199">
        <v>4376206.8135240003</v>
      </c>
      <c r="K3" s="199">
        <v>4462019.825673</v>
      </c>
      <c r="L3" s="199">
        <v>4543954.6809409996</v>
      </c>
      <c r="M3" s="199">
        <v>4463649.5445299996</v>
      </c>
      <c r="N3" s="199">
        <v>4588842.5660340004</v>
      </c>
      <c r="O3" s="199">
        <v>4518581.0460350001</v>
      </c>
      <c r="P3" s="199">
        <v>4739596.9165510004</v>
      </c>
      <c r="Q3" s="199">
        <v>4689157.8272620002</v>
      </c>
      <c r="R3" s="199">
        <v>4808354.5609790003</v>
      </c>
      <c r="S3" s="199">
        <v>4962999.5830250001</v>
      </c>
      <c r="T3" s="199">
        <v>5018347.5675990004</v>
      </c>
      <c r="U3" s="199">
        <v>5043180.9295629999</v>
      </c>
      <c r="V3" s="199">
        <v>5065647.982791</v>
      </c>
      <c r="W3" s="199">
        <v>5079810.8223890001</v>
      </c>
      <c r="X3" s="199">
        <v>5203147.812407</v>
      </c>
      <c r="Y3" s="199">
        <v>5275388.0522569995</v>
      </c>
      <c r="Z3" s="199">
        <v>5422219.9185030004</v>
      </c>
      <c r="AA3" s="199">
        <v>5379424.3127979999</v>
      </c>
      <c r="AB3" s="199">
        <v>5366266.0514660003</v>
      </c>
      <c r="AC3" s="199">
        <v>5394436.7041750001</v>
      </c>
      <c r="AD3" s="199">
        <v>5135947.3265209999</v>
      </c>
      <c r="AE3" s="199">
        <v>4994557.174021</v>
      </c>
      <c r="AF3" s="199">
        <v>4968095.5300810002</v>
      </c>
      <c r="AG3" s="199">
        <v>4889030.3903829996</v>
      </c>
      <c r="AH3" s="199">
        <v>4878827.9247129997</v>
      </c>
      <c r="AI3" s="199">
        <v>5041501.1752960002</v>
      </c>
      <c r="AJ3" s="199">
        <v>5180009.8227960002</v>
      </c>
      <c r="AK3" s="199">
        <v>5110526.9356960002</v>
      </c>
      <c r="AL3" s="199">
        <v>5007565.8945960002</v>
      </c>
      <c r="AM3" s="199">
        <v>5096905.7449960001</v>
      </c>
      <c r="AN3" s="199">
        <v>5250670.2090950003</v>
      </c>
    </row>
    <row r="4" spans="1:40" s="127" customFormat="1" ht="18">
      <c r="A4" s="200" t="s">
        <v>1111</v>
      </c>
      <c r="B4" s="201">
        <v>4172.9255229999999</v>
      </c>
      <c r="C4" s="201">
        <v>4407.9797699999999</v>
      </c>
      <c r="D4" s="201">
        <v>4246.5237820000002</v>
      </c>
      <c r="E4" s="201">
        <v>4778.5437769999999</v>
      </c>
      <c r="F4" s="201">
        <v>5175.1799680000004</v>
      </c>
      <c r="G4" s="201">
        <v>4854.6805599999998</v>
      </c>
      <c r="H4" s="201">
        <v>6230.2430510000004</v>
      </c>
      <c r="I4" s="201">
        <v>7582.5942169999998</v>
      </c>
      <c r="J4" s="199">
        <v>8169.3414709999997</v>
      </c>
      <c r="K4" s="199">
        <v>8954.2885449999994</v>
      </c>
      <c r="L4" s="201">
        <v>9067.0993959999996</v>
      </c>
      <c r="M4" s="199">
        <v>8859.7117089999992</v>
      </c>
      <c r="N4" s="201">
        <v>9823.0235040000007</v>
      </c>
      <c r="O4" s="201">
        <v>10664.289106</v>
      </c>
      <c r="P4" s="201">
        <v>11746.979579999999</v>
      </c>
      <c r="Q4" s="201">
        <v>12519.345944000001</v>
      </c>
      <c r="R4" s="201">
        <v>12852.890562000001</v>
      </c>
      <c r="S4" s="201">
        <v>13625.212804000001</v>
      </c>
      <c r="T4" s="201">
        <v>13879.783734000001</v>
      </c>
      <c r="U4" s="201">
        <v>14193.711173</v>
      </c>
      <c r="V4" s="199">
        <v>14982.61167</v>
      </c>
      <c r="W4" s="201">
        <v>13166.948525</v>
      </c>
      <c r="X4" s="201">
        <v>13918.072875</v>
      </c>
      <c r="Y4" s="201">
        <v>15232.525243</v>
      </c>
      <c r="Z4" s="201">
        <v>16452.806795</v>
      </c>
      <c r="AA4" s="199">
        <v>15745.785387</v>
      </c>
      <c r="AB4" s="199">
        <v>15362.525134</v>
      </c>
      <c r="AC4" s="199">
        <v>15142.521242999999</v>
      </c>
      <c r="AD4" s="199">
        <v>13746.764187000001</v>
      </c>
      <c r="AE4" s="199">
        <v>12027.317509</v>
      </c>
      <c r="AF4" s="199">
        <v>12540.341635999999</v>
      </c>
      <c r="AG4" s="199">
        <v>12133.733292999999</v>
      </c>
      <c r="AH4" s="199">
        <v>12367.270388000001</v>
      </c>
      <c r="AI4" s="199">
        <v>12427.506375999999</v>
      </c>
      <c r="AJ4" s="199">
        <v>12845.234495000001</v>
      </c>
      <c r="AK4" s="199">
        <v>13190.435912000001</v>
      </c>
      <c r="AL4" s="199">
        <v>13758.035365</v>
      </c>
      <c r="AM4" s="199">
        <v>15139.876689999999</v>
      </c>
      <c r="AN4" s="199">
        <v>15968.6829</v>
      </c>
    </row>
    <row r="5" spans="1:40" s="127" customFormat="1" ht="16.5">
      <c r="A5" s="200" t="s">
        <v>1112</v>
      </c>
      <c r="B5" s="199">
        <v>1265586.3473739999</v>
      </c>
      <c r="C5" s="199">
        <v>1331131.300795</v>
      </c>
      <c r="D5" s="199">
        <v>1375887.8090009999</v>
      </c>
      <c r="E5" s="199">
        <v>1219737.770304</v>
      </c>
      <c r="F5" s="199">
        <v>1474345.954015</v>
      </c>
      <c r="G5" s="199">
        <v>1525146.730549</v>
      </c>
      <c r="H5" s="199">
        <v>1521752.308338</v>
      </c>
      <c r="I5" s="199">
        <v>1469541.512053</v>
      </c>
      <c r="J5" s="199">
        <v>1381161.1761330001</v>
      </c>
      <c r="K5" s="199">
        <v>1551022.023019</v>
      </c>
      <c r="L5" s="199">
        <v>1626331.1654620001</v>
      </c>
      <c r="M5" s="199">
        <v>1536453.117697</v>
      </c>
      <c r="N5" s="199">
        <v>1606133.4988569999</v>
      </c>
      <c r="O5" s="199">
        <v>1552221.9679109999</v>
      </c>
      <c r="P5" s="199">
        <v>1658175.303567</v>
      </c>
      <c r="Q5" s="199">
        <v>1491880.0016099999</v>
      </c>
      <c r="R5" s="199">
        <v>1571237.692967</v>
      </c>
      <c r="S5" s="199">
        <v>1794248.212876</v>
      </c>
      <c r="T5" s="199">
        <v>1899290.505108</v>
      </c>
      <c r="U5" s="199">
        <v>1928188.818221</v>
      </c>
      <c r="V5" s="199">
        <v>1971087.3495400001</v>
      </c>
      <c r="W5" s="199">
        <v>2025324.13087</v>
      </c>
      <c r="X5" s="199">
        <v>2189936.9751260001</v>
      </c>
      <c r="Y5" s="199">
        <v>2226993.5732140001</v>
      </c>
      <c r="Z5" s="199">
        <v>2249259.6685139998</v>
      </c>
      <c r="AA5" s="199">
        <v>2210106.3948229998</v>
      </c>
      <c r="AB5" s="199">
        <v>2154885.40435</v>
      </c>
      <c r="AC5" s="199">
        <v>2199767.571556</v>
      </c>
      <c r="AD5" s="199">
        <v>1843145.5263340001</v>
      </c>
      <c r="AE5" s="199">
        <v>2025764.8317120001</v>
      </c>
      <c r="AF5" s="199">
        <v>1806337.2427449999</v>
      </c>
      <c r="AG5" s="199">
        <v>1630136.1756899999</v>
      </c>
      <c r="AH5" s="199">
        <v>1822154.0843249999</v>
      </c>
      <c r="AI5" s="199">
        <v>2004458.80892</v>
      </c>
      <c r="AJ5" s="199">
        <v>1956805.438301</v>
      </c>
      <c r="AK5" s="199">
        <v>1985826.799784</v>
      </c>
      <c r="AL5" s="199">
        <v>2060779.6492310001</v>
      </c>
      <c r="AM5" s="199">
        <v>2024313.9283060001</v>
      </c>
      <c r="AN5" s="199">
        <v>2033920.7661949999</v>
      </c>
    </row>
    <row r="6" spans="1:40" s="127" customFormat="1" ht="18">
      <c r="A6" s="187" t="s">
        <v>1113</v>
      </c>
      <c r="B6" s="199">
        <v>932000</v>
      </c>
      <c r="C6" s="199">
        <v>924000</v>
      </c>
      <c r="D6" s="199">
        <v>810000</v>
      </c>
      <c r="E6" s="199">
        <v>841000</v>
      </c>
      <c r="F6" s="199">
        <v>900090.96838145575</v>
      </c>
      <c r="G6" s="199">
        <v>876209.18960845307</v>
      </c>
      <c r="H6" s="199">
        <v>891234.53182618064</v>
      </c>
      <c r="I6" s="199">
        <v>951940.1472570725</v>
      </c>
      <c r="J6" s="199">
        <v>1025683.3465862182</v>
      </c>
      <c r="K6" s="199">
        <v>1045628.2284008723</v>
      </c>
      <c r="L6" s="201">
        <v>1033969</v>
      </c>
      <c r="M6" s="201">
        <v>1038875</v>
      </c>
      <c r="N6" s="201">
        <v>1066781</v>
      </c>
      <c r="O6" s="201">
        <v>1109309</v>
      </c>
      <c r="P6" s="201">
        <v>1200701</v>
      </c>
      <c r="Q6" s="201">
        <v>1305688</v>
      </c>
      <c r="R6" s="201">
        <v>1355975</v>
      </c>
      <c r="S6" s="201">
        <v>1348926</v>
      </c>
      <c r="T6" s="201">
        <v>1376802</v>
      </c>
      <c r="U6" s="201">
        <v>1433461</v>
      </c>
      <c r="V6" s="201">
        <v>1465960</v>
      </c>
      <c r="W6" s="201">
        <v>1495472</v>
      </c>
      <c r="X6" s="201">
        <v>1507011</v>
      </c>
      <c r="Y6" s="201">
        <v>1551438</v>
      </c>
      <c r="Z6" s="201">
        <v>1662598</v>
      </c>
      <c r="AA6" s="199">
        <v>1696425</v>
      </c>
      <c r="AB6" s="199">
        <v>1771897</v>
      </c>
      <c r="AC6" s="199">
        <v>1770545</v>
      </c>
      <c r="AD6" s="199">
        <v>1777236</v>
      </c>
      <c r="AE6" s="199">
        <v>1532214</v>
      </c>
      <c r="AF6" s="199">
        <v>1691004</v>
      </c>
      <c r="AG6" s="199">
        <v>1729256</v>
      </c>
      <c r="AH6" s="199">
        <v>1712567</v>
      </c>
      <c r="AI6" s="199">
        <v>1740687</v>
      </c>
      <c r="AJ6" s="199">
        <v>1851229</v>
      </c>
      <c r="AK6" s="199">
        <v>1738283</v>
      </c>
      <c r="AL6" s="199">
        <v>1585440</v>
      </c>
      <c r="AM6" s="199">
        <v>1674784</v>
      </c>
      <c r="AN6" s="199">
        <v>1729638</v>
      </c>
    </row>
    <row r="7" spans="1:40" s="127" customFormat="1" ht="16.5">
      <c r="A7" s="202" t="s">
        <v>1114</v>
      </c>
      <c r="B7" s="201">
        <v>921835.8</v>
      </c>
      <c r="C7" s="199">
        <v>929413.4</v>
      </c>
      <c r="D7" s="199">
        <v>886468.7</v>
      </c>
      <c r="E7" s="199">
        <v>919565.6</v>
      </c>
      <c r="F7" s="201">
        <v>887720</v>
      </c>
      <c r="G7" s="201">
        <v>892970</v>
      </c>
      <c r="H7" s="199">
        <v>873401</v>
      </c>
      <c r="I7" s="201">
        <v>895415.5</v>
      </c>
      <c r="J7" s="201">
        <v>890028.4</v>
      </c>
      <c r="K7" s="199">
        <v>815549.9</v>
      </c>
      <c r="L7" s="199">
        <v>833543.8</v>
      </c>
      <c r="M7" s="199">
        <v>848399</v>
      </c>
      <c r="N7" s="199">
        <v>856684.6</v>
      </c>
      <c r="O7" s="199">
        <v>789657.9</v>
      </c>
      <c r="P7" s="199">
        <v>814919.2</v>
      </c>
      <c r="Q7" s="199">
        <v>807727.7</v>
      </c>
      <c r="R7" s="199">
        <v>764686.5</v>
      </c>
      <c r="S7" s="199">
        <v>707409.9</v>
      </c>
      <c r="T7" s="201">
        <v>673242.2</v>
      </c>
      <c r="U7" s="199">
        <v>655861.5</v>
      </c>
      <c r="V7" s="199">
        <v>645799.30000000005</v>
      </c>
      <c r="W7" s="199">
        <v>621686.19999999995</v>
      </c>
      <c r="X7" s="201">
        <v>611777.4</v>
      </c>
      <c r="Y7" s="201">
        <v>606154.30000000005</v>
      </c>
      <c r="Z7" s="201">
        <v>623274.5</v>
      </c>
      <c r="AA7" s="201">
        <v>591446.9</v>
      </c>
      <c r="AB7" s="201">
        <v>563355.6</v>
      </c>
      <c r="AC7" s="199">
        <v>553150.80000000005</v>
      </c>
      <c r="AD7" s="201">
        <v>520496.2</v>
      </c>
      <c r="AE7" s="201">
        <v>477299.1</v>
      </c>
      <c r="AF7" s="201">
        <v>502227.9</v>
      </c>
      <c r="AG7" s="201">
        <v>499422.3</v>
      </c>
      <c r="AH7" s="201">
        <v>474866.7</v>
      </c>
      <c r="AI7" s="199">
        <v>465091.4</v>
      </c>
      <c r="AJ7" s="201">
        <v>504498</v>
      </c>
      <c r="AK7" s="199">
        <v>490626.6</v>
      </c>
      <c r="AL7" s="199">
        <v>477861</v>
      </c>
      <c r="AM7" s="199">
        <v>489000</v>
      </c>
      <c r="AN7" s="199">
        <v>491800</v>
      </c>
    </row>
    <row r="8" spans="1:40" s="127" customFormat="1" ht="16.5">
      <c r="A8" s="203" t="s">
        <v>1115</v>
      </c>
      <c r="B8" s="204">
        <v>631149.19999999995</v>
      </c>
      <c r="C8" s="204">
        <v>634765.30000000005</v>
      </c>
      <c r="D8" s="204">
        <v>632707.1</v>
      </c>
      <c r="E8" s="204">
        <v>649749.5</v>
      </c>
      <c r="F8" s="204">
        <v>593923.1</v>
      </c>
      <c r="G8" s="204">
        <v>610976.5</v>
      </c>
      <c r="H8" s="204">
        <v>580888.69999999995</v>
      </c>
      <c r="I8" s="204">
        <v>586818.4</v>
      </c>
      <c r="J8" s="204">
        <v>561594.9</v>
      </c>
      <c r="K8" s="204">
        <v>483888.6</v>
      </c>
      <c r="L8" s="204">
        <v>479133.6</v>
      </c>
      <c r="M8" s="204">
        <v>502133</v>
      </c>
      <c r="N8" s="204">
        <v>502311</v>
      </c>
      <c r="O8" s="204">
        <v>448404.2</v>
      </c>
      <c r="P8" s="204">
        <v>457600.7</v>
      </c>
      <c r="Q8" s="204">
        <v>440345.1</v>
      </c>
      <c r="R8" s="204">
        <v>408086.1</v>
      </c>
      <c r="S8" s="204">
        <v>349843</v>
      </c>
      <c r="T8" s="204">
        <v>314863.90000000002</v>
      </c>
      <c r="U8" s="204">
        <v>292730</v>
      </c>
      <c r="V8" s="204">
        <v>283871.59999999998</v>
      </c>
      <c r="W8" s="204">
        <v>274558.8</v>
      </c>
      <c r="X8" s="204">
        <v>263688.3</v>
      </c>
      <c r="Y8" s="204">
        <v>278918.7</v>
      </c>
      <c r="Z8" s="205">
        <v>281887.5</v>
      </c>
      <c r="AA8" s="205">
        <v>263579.90000000002</v>
      </c>
      <c r="AB8" s="205">
        <v>227136</v>
      </c>
      <c r="AC8" s="204">
        <v>228052</v>
      </c>
      <c r="AD8" s="205">
        <v>207854</v>
      </c>
      <c r="AE8" s="204">
        <v>196290.4</v>
      </c>
      <c r="AF8" s="204">
        <v>192347.6</v>
      </c>
      <c r="AG8" s="204">
        <v>180212</v>
      </c>
      <c r="AH8" s="205">
        <v>157097.60000000001</v>
      </c>
      <c r="AI8" s="204">
        <v>163810.20000000001</v>
      </c>
      <c r="AJ8" s="204">
        <v>172469.6</v>
      </c>
      <c r="AK8" s="204">
        <v>175603.5</v>
      </c>
      <c r="AL8" s="204">
        <v>171708.7</v>
      </c>
      <c r="AM8" s="204">
        <v>176000</v>
      </c>
      <c r="AN8" s="204">
        <v>173600</v>
      </c>
    </row>
    <row r="9" spans="1:40" s="127" customFormat="1" ht="16.5">
      <c r="A9" s="203" t="s">
        <v>1116</v>
      </c>
      <c r="B9" s="204">
        <v>61747.1</v>
      </c>
      <c r="C9" s="204">
        <v>62148.4</v>
      </c>
      <c r="D9" s="204">
        <v>35623.300000000003</v>
      </c>
      <c r="E9" s="204">
        <v>43088.2</v>
      </c>
      <c r="F9" s="204">
        <v>49784.4</v>
      </c>
      <c r="G9" s="204">
        <v>48184</v>
      </c>
      <c r="H9" s="204">
        <v>43198.2</v>
      </c>
      <c r="I9" s="204">
        <v>50076.7</v>
      </c>
      <c r="J9" s="204">
        <v>58159.5</v>
      </c>
      <c r="K9" s="204">
        <v>58307.6</v>
      </c>
      <c r="L9" s="204">
        <v>60929.9</v>
      </c>
      <c r="M9" s="204">
        <v>55339.1</v>
      </c>
      <c r="N9" s="204">
        <v>55784.6</v>
      </c>
      <c r="O9" s="204">
        <v>56438.1</v>
      </c>
      <c r="P9" s="204">
        <v>58263.4</v>
      </c>
      <c r="Q9" s="204">
        <v>59703.8</v>
      </c>
      <c r="R9" s="204">
        <v>58335.3</v>
      </c>
      <c r="S9" s="204">
        <v>62165.9</v>
      </c>
      <c r="T9" s="204">
        <v>61654.3</v>
      </c>
      <c r="U9" s="204">
        <v>57045.2</v>
      </c>
      <c r="V9" s="204">
        <v>57879.1</v>
      </c>
      <c r="W9" s="204">
        <v>50853.5</v>
      </c>
      <c r="X9" s="205">
        <v>53144.6</v>
      </c>
      <c r="Y9" s="204">
        <v>47539.4</v>
      </c>
      <c r="Z9" s="205">
        <v>55739.5</v>
      </c>
      <c r="AA9" s="205">
        <v>51975.9</v>
      </c>
      <c r="AB9" s="205">
        <v>54771.3</v>
      </c>
      <c r="AC9" s="204">
        <v>51892.5</v>
      </c>
      <c r="AD9" s="204">
        <v>50263</v>
      </c>
      <c r="AE9" s="204">
        <v>33509.4</v>
      </c>
      <c r="AF9" s="204">
        <v>45345.5</v>
      </c>
      <c r="AG9" s="205">
        <v>49120.1</v>
      </c>
      <c r="AH9" s="205">
        <v>47973.599999999999</v>
      </c>
      <c r="AI9" s="204">
        <v>48672.800000000003</v>
      </c>
      <c r="AJ9" s="205">
        <v>49542.8</v>
      </c>
      <c r="AK9" s="204">
        <v>46436.4</v>
      </c>
      <c r="AL9" s="204">
        <v>43409.4</v>
      </c>
      <c r="AM9" s="204">
        <v>47400</v>
      </c>
      <c r="AN9" s="204">
        <v>46900</v>
      </c>
    </row>
    <row r="10" spans="1:40" s="127" customFormat="1" ht="16.5">
      <c r="A10" s="203" t="s">
        <v>1117</v>
      </c>
      <c r="B10" s="204">
        <v>227343</v>
      </c>
      <c r="C10" s="204">
        <v>231184.1</v>
      </c>
      <c r="D10" s="204">
        <v>217026.7</v>
      </c>
      <c r="E10" s="204">
        <v>225628.3</v>
      </c>
      <c r="F10" s="204">
        <v>242855.4</v>
      </c>
      <c r="G10" s="204">
        <v>232707.5</v>
      </c>
      <c r="H10" s="204">
        <v>248116.9</v>
      </c>
      <c r="I10" s="204">
        <v>257336.4</v>
      </c>
      <c r="J10" s="204">
        <v>269035.7</v>
      </c>
      <c r="K10" s="204">
        <v>272157.40000000002</v>
      </c>
      <c r="L10" s="204">
        <v>292393.3</v>
      </c>
      <c r="M10" s="204">
        <v>289959</v>
      </c>
      <c r="N10" s="204">
        <v>297638.7</v>
      </c>
      <c r="O10" s="204">
        <v>283893.59999999998</v>
      </c>
      <c r="P10" s="204">
        <v>297762.40000000002</v>
      </c>
      <c r="Q10" s="204">
        <v>306329.09999999998</v>
      </c>
      <c r="R10" s="204">
        <v>296790.59999999998</v>
      </c>
      <c r="S10" s="204">
        <v>294023</v>
      </c>
      <c r="T10" s="205">
        <v>295343.2</v>
      </c>
      <c r="U10" s="204">
        <v>304724.09999999998</v>
      </c>
      <c r="V10" s="204">
        <v>302558.40000000002</v>
      </c>
      <c r="W10" s="204">
        <v>294860.90000000002</v>
      </c>
      <c r="X10" s="205">
        <v>293615.5</v>
      </c>
      <c r="Y10" s="205">
        <v>278360.40000000002</v>
      </c>
      <c r="Z10" s="205">
        <v>284162.2</v>
      </c>
      <c r="AA10" s="205">
        <v>274366</v>
      </c>
      <c r="AB10" s="205">
        <v>279857.8</v>
      </c>
      <c r="AC10" s="204">
        <v>271617.2</v>
      </c>
      <c r="AD10" s="205">
        <v>260959.2</v>
      </c>
      <c r="AE10" s="205">
        <v>245172.1</v>
      </c>
      <c r="AF10" s="205">
        <v>263258.2</v>
      </c>
      <c r="AG10" s="205">
        <v>268821.09999999998</v>
      </c>
      <c r="AH10" s="205">
        <v>268522.09999999998</v>
      </c>
      <c r="AI10" s="204">
        <v>251505.9</v>
      </c>
      <c r="AJ10" s="204">
        <v>281274.2</v>
      </c>
      <c r="AK10" s="204">
        <v>267447.40000000002</v>
      </c>
      <c r="AL10" s="204">
        <v>261582.6</v>
      </c>
      <c r="AM10" s="204">
        <v>264200</v>
      </c>
      <c r="AN10" s="204">
        <v>270200</v>
      </c>
    </row>
    <row r="11" spans="1:40" s="127" customFormat="1" ht="16.5">
      <c r="A11" s="203" t="s">
        <v>1118</v>
      </c>
      <c r="B11" s="204">
        <v>1596.4</v>
      </c>
      <c r="C11" s="204">
        <v>1315.6</v>
      </c>
      <c r="D11" s="204">
        <v>1111.7</v>
      </c>
      <c r="E11" s="204">
        <v>1099.7</v>
      </c>
      <c r="F11" s="204">
        <v>1157.0999999999999</v>
      </c>
      <c r="G11" s="204">
        <v>1102</v>
      </c>
      <c r="H11" s="204">
        <v>1197.3</v>
      </c>
      <c r="I11" s="204">
        <v>1183.9000000000001</v>
      </c>
      <c r="J11" s="204">
        <v>1238.4000000000001</v>
      </c>
      <c r="K11" s="204">
        <v>1196.3</v>
      </c>
      <c r="L11" s="204">
        <v>1087</v>
      </c>
      <c r="M11" s="204">
        <v>968</v>
      </c>
      <c r="N11" s="204">
        <v>950.3</v>
      </c>
      <c r="O11" s="204">
        <v>921.9</v>
      </c>
      <c r="P11" s="204">
        <v>1292.7</v>
      </c>
      <c r="Q11" s="204">
        <v>1349.6</v>
      </c>
      <c r="R11" s="204">
        <v>1474.5</v>
      </c>
      <c r="S11" s="204">
        <v>1378.1</v>
      </c>
      <c r="T11" s="204">
        <v>1380.9</v>
      </c>
      <c r="U11" s="204">
        <v>1362.2</v>
      </c>
      <c r="V11" s="204">
        <v>1490.2</v>
      </c>
      <c r="W11" s="204">
        <v>1413</v>
      </c>
      <c r="X11" s="204">
        <v>1329</v>
      </c>
      <c r="Y11" s="204">
        <v>1335.8</v>
      </c>
      <c r="Z11" s="205">
        <v>1485.3</v>
      </c>
      <c r="AA11" s="205">
        <v>1525.1</v>
      </c>
      <c r="AB11" s="204">
        <v>1590.6</v>
      </c>
      <c r="AC11" s="204">
        <v>1589.1</v>
      </c>
      <c r="AD11" s="205">
        <v>1419.9</v>
      </c>
      <c r="AE11" s="204">
        <v>2327.1999999999998</v>
      </c>
      <c r="AF11" s="204">
        <v>1276.5999999999999</v>
      </c>
      <c r="AG11" s="205">
        <v>1269.2</v>
      </c>
      <c r="AH11" s="205">
        <v>1273.4000000000001</v>
      </c>
      <c r="AI11" s="204">
        <v>1102.5</v>
      </c>
      <c r="AJ11" s="204">
        <v>1211.5</v>
      </c>
      <c r="AK11" s="204">
        <v>1139.4000000000001</v>
      </c>
      <c r="AL11" s="204">
        <v>1160.3</v>
      </c>
      <c r="AM11" s="204">
        <v>1400</v>
      </c>
      <c r="AN11" s="204">
        <v>1100</v>
      </c>
    </row>
    <row r="12" spans="1:40" s="123" customFormat="1" ht="17.25" thickBot="1">
      <c r="A12" s="206" t="s">
        <v>1119</v>
      </c>
      <c r="B12" s="207">
        <v>1047994.6006791013</v>
      </c>
      <c r="C12" s="207">
        <v>1005219.3108554644</v>
      </c>
      <c r="D12" s="207">
        <v>1008783.9183407675</v>
      </c>
      <c r="E12" s="207">
        <v>990960.88091425225</v>
      </c>
      <c r="F12" s="207">
        <v>1012348.5258260707</v>
      </c>
      <c r="G12" s="207">
        <v>1005219.3108554644</v>
      </c>
      <c r="H12" s="207">
        <v>1030171.5632525859</v>
      </c>
      <c r="I12" s="207">
        <v>1046212.2969364498</v>
      </c>
      <c r="J12" s="207">
        <v>1071164.5493335712</v>
      </c>
      <c r="K12" s="207">
        <v>1040865.385708495</v>
      </c>
      <c r="L12" s="207">
        <v>1041043.6160827603</v>
      </c>
      <c r="M12" s="207">
        <v>1031062.7151239116</v>
      </c>
      <c r="N12" s="207">
        <v>1049420.4436732223</v>
      </c>
      <c r="O12" s="207">
        <v>1056727.8890180937</v>
      </c>
      <c r="P12" s="207">
        <v>1054054.4334041164</v>
      </c>
      <c r="Q12" s="207">
        <v>1071342.7797078365</v>
      </c>
      <c r="R12" s="207">
        <v>1103602.4774498292</v>
      </c>
      <c r="S12" s="207">
        <v>1098790.2573446699</v>
      </c>
      <c r="T12" s="207">
        <v>1055133.078756944</v>
      </c>
      <c r="U12" s="207">
        <v>1011475.900169218</v>
      </c>
      <c r="V12" s="207">
        <v>967818.72158149199</v>
      </c>
      <c r="W12" s="207">
        <v>924161.54299376602</v>
      </c>
      <c r="X12" s="207">
        <v>880504.36440604005</v>
      </c>
      <c r="Y12" s="207">
        <v>875569.65379995212</v>
      </c>
      <c r="Z12" s="207">
        <v>870634.94319386408</v>
      </c>
      <c r="AA12" s="207">
        <v>865700.23258777615</v>
      </c>
      <c r="AB12" s="207">
        <v>860765.52198168798</v>
      </c>
      <c r="AC12" s="207">
        <v>855830.81137560005</v>
      </c>
      <c r="AD12" s="207">
        <v>981322.83600000001</v>
      </c>
      <c r="AE12" s="207">
        <v>947251.92480000004</v>
      </c>
      <c r="AF12" s="207">
        <v>955986.04570000002</v>
      </c>
      <c r="AG12" s="207">
        <v>1018082.1814</v>
      </c>
      <c r="AH12" s="207">
        <v>856872.87</v>
      </c>
      <c r="AI12" s="208">
        <v>818836.46</v>
      </c>
      <c r="AJ12" s="208">
        <v>854632.15</v>
      </c>
      <c r="AK12" s="208">
        <v>882600.1</v>
      </c>
      <c r="AL12" s="208">
        <v>869727.21</v>
      </c>
      <c r="AM12" s="208">
        <v>893667.94</v>
      </c>
      <c r="AN12" s="207">
        <v>979342.76</v>
      </c>
    </row>
    <row r="13" spans="1:40" s="210" customFormat="1" ht="12">
      <c r="A13" s="272" t="s">
        <v>1120</v>
      </c>
      <c r="B13" s="272"/>
      <c r="C13" s="272"/>
      <c r="D13" s="272"/>
      <c r="E13" s="272"/>
      <c r="F13" s="272"/>
      <c r="G13" s="272"/>
      <c r="H13" s="272"/>
      <c r="I13" s="272"/>
      <c r="J13" s="272"/>
      <c r="K13" s="272"/>
      <c r="L13" s="272"/>
      <c r="M13" s="272"/>
      <c r="N13" s="272"/>
      <c r="O13" s="272"/>
      <c r="P13" s="272"/>
      <c r="Q13" s="272"/>
      <c r="R13" s="272"/>
      <c r="S13" s="272"/>
      <c r="T13" s="209"/>
      <c r="U13" s="209"/>
      <c r="V13" s="209"/>
      <c r="W13" s="209"/>
      <c r="X13" s="209"/>
      <c r="Y13" s="209"/>
      <c r="Z13" s="209"/>
      <c r="AA13" s="209"/>
      <c r="AB13" s="209"/>
      <c r="AC13" s="209"/>
      <c r="AD13" s="209"/>
      <c r="AE13" s="209"/>
      <c r="AF13" s="209"/>
      <c r="AG13" s="209"/>
      <c r="AH13" s="209"/>
    </row>
    <row r="14" spans="1:40" s="210" customFormat="1" ht="12">
      <c r="A14" s="273"/>
      <c r="B14" s="273"/>
      <c r="C14" s="273"/>
      <c r="D14" s="273"/>
      <c r="E14" s="273"/>
      <c r="F14" s="273"/>
      <c r="G14" s="273"/>
      <c r="H14" s="273"/>
      <c r="I14" s="273"/>
      <c r="J14" s="273"/>
      <c r="K14" s="273"/>
      <c r="L14" s="273"/>
      <c r="M14" s="273"/>
      <c r="N14" s="273"/>
      <c r="O14" s="273"/>
      <c r="P14" s="273"/>
      <c r="Q14" s="273"/>
      <c r="R14" s="273"/>
      <c r="S14" s="273"/>
      <c r="T14" s="209"/>
      <c r="U14" s="209"/>
      <c r="V14" s="209"/>
      <c r="W14" s="209"/>
      <c r="X14" s="209"/>
      <c r="Y14" s="209"/>
      <c r="Z14" s="209"/>
      <c r="AA14" s="209"/>
      <c r="AB14" s="209"/>
      <c r="AC14" s="209"/>
      <c r="AD14" s="209"/>
      <c r="AE14" s="209"/>
      <c r="AF14" s="209"/>
      <c r="AG14" s="209"/>
      <c r="AH14" s="209"/>
    </row>
    <row r="15" spans="1:40" s="210" customFormat="1" ht="13.5">
      <c r="A15" s="251" t="s">
        <v>1121</v>
      </c>
      <c r="B15" s="251"/>
      <c r="C15" s="251"/>
      <c r="D15" s="251"/>
      <c r="E15" s="251"/>
      <c r="F15" s="251"/>
      <c r="G15" s="251"/>
      <c r="H15" s="251"/>
      <c r="I15" s="251"/>
      <c r="J15" s="251"/>
      <c r="K15" s="251"/>
      <c r="L15" s="251"/>
      <c r="M15" s="251"/>
      <c r="N15" s="251"/>
      <c r="O15" s="251"/>
      <c r="P15" s="251"/>
      <c r="Q15" s="251"/>
      <c r="R15" s="251"/>
      <c r="S15" s="251"/>
      <c r="T15" s="193"/>
      <c r="U15" s="193"/>
      <c r="V15" s="193"/>
      <c r="W15" s="193"/>
      <c r="X15" s="193"/>
      <c r="Y15" s="193"/>
      <c r="Z15" s="193"/>
      <c r="AA15" s="209"/>
      <c r="AB15" s="209"/>
      <c r="AC15" s="209"/>
      <c r="AD15" s="209"/>
      <c r="AE15" s="209"/>
      <c r="AF15" s="209"/>
      <c r="AG15" s="209"/>
      <c r="AH15" s="209"/>
    </row>
    <row r="16" spans="1:40" s="210" customFormat="1" ht="13.5">
      <c r="A16" s="251" t="s">
        <v>1122</v>
      </c>
      <c r="B16" s="251"/>
      <c r="C16" s="251"/>
      <c r="D16" s="251"/>
      <c r="E16" s="251"/>
      <c r="F16" s="251"/>
      <c r="G16" s="251"/>
      <c r="H16" s="251"/>
      <c r="I16" s="251"/>
      <c r="J16" s="251"/>
      <c r="K16" s="251"/>
      <c r="L16" s="251"/>
      <c r="M16" s="251"/>
      <c r="N16" s="251"/>
      <c r="O16" s="251"/>
      <c r="P16" s="251"/>
      <c r="Q16" s="251"/>
      <c r="R16" s="251"/>
      <c r="S16" s="251"/>
      <c r="T16" s="193"/>
      <c r="U16" s="193"/>
      <c r="V16" s="193"/>
      <c r="W16" s="193"/>
      <c r="X16" s="193"/>
      <c r="Y16" s="193"/>
      <c r="Z16" s="193"/>
      <c r="AA16" s="209"/>
      <c r="AB16" s="209"/>
      <c r="AC16" s="209"/>
      <c r="AD16" s="209"/>
      <c r="AE16" s="209"/>
      <c r="AF16" s="209"/>
      <c r="AG16" s="209"/>
      <c r="AH16" s="209"/>
    </row>
    <row r="17" spans="1:36" s="210" customFormat="1" ht="13.5">
      <c r="A17" s="251"/>
      <c r="B17" s="251"/>
      <c r="C17" s="251"/>
      <c r="D17" s="251"/>
      <c r="E17" s="251"/>
      <c r="F17" s="251"/>
      <c r="G17" s="251"/>
      <c r="H17" s="251"/>
      <c r="I17" s="251"/>
      <c r="J17" s="251"/>
      <c r="K17" s="251"/>
      <c r="L17" s="251"/>
      <c r="M17" s="251"/>
      <c r="N17" s="251"/>
      <c r="O17" s="251"/>
      <c r="P17" s="251"/>
      <c r="Q17" s="251"/>
      <c r="R17" s="251"/>
      <c r="S17" s="251"/>
      <c r="T17" s="193"/>
      <c r="U17" s="193"/>
      <c r="V17" s="193"/>
      <c r="W17" s="193"/>
      <c r="X17" s="193"/>
      <c r="Y17" s="193"/>
      <c r="Z17" s="193"/>
      <c r="AA17" s="209"/>
      <c r="AB17" s="209"/>
      <c r="AC17" s="209"/>
      <c r="AD17" s="209"/>
      <c r="AE17" s="209"/>
      <c r="AF17" s="209"/>
      <c r="AG17" s="209"/>
      <c r="AH17" s="209"/>
    </row>
    <row r="18" spans="1:36" s="152" customFormat="1" ht="12">
      <c r="A18" s="268" t="s">
        <v>1123</v>
      </c>
      <c r="B18" s="268"/>
      <c r="C18" s="268"/>
      <c r="D18" s="268"/>
      <c r="E18" s="268"/>
      <c r="F18" s="268"/>
      <c r="G18" s="268"/>
      <c r="H18" s="268"/>
      <c r="I18" s="268"/>
      <c r="J18" s="268"/>
      <c r="K18" s="268"/>
      <c r="L18" s="268"/>
      <c r="M18" s="268"/>
      <c r="N18" s="268"/>
      <c r="O18" s="268"/>
      <c r="P18" s="268"/>
      <c r="Q18" s="268"/>
      <c r="R18" s="268"/>
      <c r="S18" s="268"/>
    </row>
    <row r="19" spans="1:36" s="152" customFormat="1" ht="12">
      <c r="A19" s="269" t="s">
        <v>1124</v>
      </c>
      <c r="B19" s="269"/>
      <c r="C19" s="269"/>
      <c r="D19" s="269"/>
      <c r="E19" s="269"/>
      <c r="F19" s="269"/>
      <c r="G19" s="269"/>
      <c r="H19" s="269"/>
      <c r="I19" s="269"/>
      <c r="J19" s="269"/>
      <c r="K19" s="269"/>
      <c r="L19" s="269"/>
      <c r="M19" s="269"/>
      <c r="N19" s="269"/>
      <c r="O19" s="269"/>
      <c r="P19" s="269"/>
      <c r="Q19" s="269"/>
      <c r="R19" s="269"/>
      <c r="S19" s="269"/>
      <c r="T19" s="211"/>
      <c r="U19" s="211"/>
      <c r="V19" s="211"/>
      <c r="X19" s="212"/>
      <c r="Y19" s="212"/>
      <c r="Z19" s="212"/>
      <c r="AA19" s="212"/>
      <c r="AB19" s="212"/>
      <c r="AC19" s="212"/>
      <c r="AD19" s="212"/>
      <c r="AE19" s="212"/>
      <c r="AF19" s="212"/>
      <c r="AG19" s="212"/>
      <c r="AH19" s="212"/>
      <c r="AI19" s="212"/>
      <c r="AJ19" s="212"/>
    </row>
    <row r="20" spans="1:36" s="152" customFormat="1" ht="12">
      <c r="A20" s="270"/>
      <c r="B20" s="270"/>
      <c r="C20" s="270"/>
      <c r="D20" s="270"/>
      <c r="E20" s="270"/>
      <c r="F20" s="270"/>
      <c r="G20" s="270"/>
      <c r="H20" s="270"/>
      <c r="I20" s="270"/>
      <c r="J20" s="270"/>
      <c r="K20" s="270"/>
      <c r="L20" s="270"/>
      <c r="M20" s="270"/>
      <c r="N20" s="270"/>
      <c r="O20" s="270"/>
      <c r="P20" s="270"/>
      <c r="Q20" s="270"/>
      <c r="R20" s="270"/>
      <c r="S20" s="270"/>
      <c r="Y20" s="210"/>
      <c r="Z20" s="210"/>
      <c r="AB20" s="210"/>
      <c r="AC20" s="210"/>
      <c r="AD20" s="210"/>
    </row>
    <row r="21" spans="1:36" s="152" customFormat="1" ht="12">
      <c r="A21" s="268" t="s">
        <v>988</v>
      </c>
      <c r="B21" s="268"/>
      <c r="C21" s="268"/>
      <c r="D21" s="268"/>
      <c r="E21" s="268"/>
      <c r="F21" s="268"/>
      <c r="G21" s="268"/>
      <c r="H21" s="268"/>
      <c r="I21" s="268"/>
      <c r="J21" s="268"/>
      <c r="K21" s="268"/>
      <c r="L21" s="268"/>
      <c r="M21" s="268"/>
      <c r="N21" s="268"/>
      <c r="O21" s="268"/>
      <c r="P21" s="268"/>
      <c r="Q21" s="268"/>
      <c r="R21" s="268"/>
      <c r="S21" s="268"/>
      <c r="AB21" s="146"/>
      <c r="AC21" s="146"/>
      <c r="AD21" s="146"/>
    </row>
    <row r="22" spans="1:36" s="152" customFormat="1" ht="12">
      <c r="A22" s="267" t="s">
        <v>1125</v>
      </c>
      <c r="B22" s="267"/>
      <c r="C22" s="267"/>
      <c r="D22" s="267"/>
      <c r="E22" s="267"/>
      <c r="F22" s="267"/>
      <c r="G22" s="267"/>
      <c r="H22" s="267"/>
      <c r="I22" s="267"/>
      <c r="J22" s="267"/>
      <c r="K22" s="267"/>
      <c r="L22" s="267"/>
      <c r="M22" s="267"/>
      <c r="N22" s="267"/>
      <c r="O22" s="267"/>
      <c r="P22" s="267"/>
      <c r="Q22" s="267"/>
      <c r="R22" s="267"/>
      <c r="S22" s="267"/>
      <c r="T22" s="146"/>
      <c r="U22" s="146"/>
      <c r="V22" s="146"/>
      <c r="W22" s="146"/>
      <c r="X22" s="146"/>
      <c r="Y22" s="146"/>
      <c r="Z22" s="146"/>
      <c r="AA22" s="146"/>
      <c r="AB22" s="146"/>
      <c r="AC22" s="146"/>
      <c r="AD22" s="146"/>
      <c r="AE22" s="146"/>
      <c r="AF22" s="146"/>
      <c r="AG22" s="146"/>
    </row>
    <row r="23" spans="1:36" s="152" customFormat="1" ht="12">
      <c r="A23" s="265" t="s">
        <v>1126</v>
      </c>
      <c r="B23" s="266"/>
      <c r="C23" s="266"/>
      <c r="D23" s="266"/>
      <c r="E23" s="266"/>
      <c r="F23" s="266"/>
      <c r="G23" s="266"/>
      <c r="H23" s="266"/>
      <c r="I23" s="266"/>
      <c r="J23" s="266"/>
      <c r="K23" s="266"/>
      <c r="L23" s="266"/>
      <c r="M23" s="266"/>
      <c r="N23" s="266"/>
      <c r="O23" s="266"/>
      <c r="P23" s="266"/>
      <c r="Q23" s="266"/>
      <c r="R23" s="266"/>
      <c r="S23" s="266"/>
      <c r="T23" s="146"/>
      <c r="U23" s="146"/>
      <c r="V23" s="146"/>
      <c r="W23" s="146"/>
      <c r="X23" s="146"/>
      <c r="Y23" s="146"/>
      <c r="Z23" s="146"/>
      <c r="AA23" s="146"/>
      <c r="AB23" s="146"/>
      <c r="AC23" s="146"/>
      <c r="AD23" s="146"/>
      <c r="AE23" s="146"/>
      <c r="AF23" s="146"/>
      <c r="AG23" s="146"/>
    </row>
    <row r="24" spans="1:36" s="152" customFormat="1" ht="12">
      <c r="A24" s="266" t="s">
        <v>1127</v>
      </c>
      <c r="B24" s="266"/>
      <c r="C24" s="266"/>
      <c r="D24" s="266"/>
      <c r="E24" s="266"/>
      <c r="F24" s="266"/>
      <c r="G24" s="266"/>
      <c r="H24" s="266"/>
      <c r="I24" s="266"/>
      <c r="J24" s="266"/>
      <c r="K24" s="266"/>
      <c r="L24" s="266"/>
      <c r="M24" s="266"/>
      <c r="N24" s="266"/>
      <c r="O24" s="266"/>
      <c r="P24" s="266"/>
      <c r="Q24" s="266"/>
      <c r="R24" s="266"/>
      <c r="S24" s="266"/>
      <c r="T24" s="146"/>
      <c r="U24" s="146"/>
      <c r="V24" s="146"/>
      <c r="W24" s="146"/>
      <c r="X24" s="146"/>
      <c r="Y24" s="146"/>
      <c r="Z24" s="146"/>
      <c r="AA24" s="146"/>
      <c r="AB24" s="146"/>
      <c r="AC24" s="146"/>
      <c r="AD24" s="146"/>
      <c r="AE24" s="146"/>
      <c r="AF24" s="146"/>
      <c r="AG24" s="146"/>
    </row>
    <row r="25" spans="1:36" s="152" customFormat="1" ht="12">
      <c r="A25" s="267" t="s">
        <v>989</v>
      </c>
      <c r="B25" s="267"/>
      <c r="C25" s="267"/>
      <c r="D25" s="267"/>
      <c r="E25" s="267"/>
      <c r="F25" s="267"/>
      <c r="G25" s="267"/>
      <c r="H25" s="267"/>
      <c r="I25" s="267"/>
      <c r="J25" s="267"/>
      <c r="K25" s="267"/>
      <c r="L25" s="267"/>
      <c r="M25" s="267"/>
      <c r="N25" s="267"/>
      <c r="O25" s="267"/>
      <c r="P25" s="267"/>
      <c r="Q25" s="267"/>
      <c r="R25" s="267"/>
      <c r="S25" s="267"/>
      <c r="T25" s="146"/>
      <c r="U25" s="146"/>
      <c r="V25" s="146"/>
      <c r="W25" s="146"/>
      <c r="X25" s="146"/>
      <c r="Y25" s="146"/>
      <c r="Z25" s="146"/>
      <c r="AA25" s="146"/>
      <c r="AB25" s="146"/>
      <c r="AC25" s="146"/>
      <c r="AD25" s="146"/>
      <c r="AE25" s="146"/>
      <c r="AF25" s="146"/>
      <c r="AG25" s="146"/>
    </row>
    <row r="26" spans="1:36" s="152" customFormat="1" ht="12">
      <c r="A26" s="265" t="s">
        <v>1128</v>
      </c>
      <c r="B26" s="265"/>
      <c r="C26" s="265"/>
      <c r="D26" s="265"/>
      <c r="E26" s="265"/>
      <c r="F26" s="265"/>
      <c r="G26" s="265"/>
      <c r="H26" s="265"/>
      <c r="I26" s="265"/>
      <c r="J26" s="265"/>
      <c r="K26" s="265"/>
      <c r="L26" s="265"/>
      <c r="M26" s="265"/>
      <c r="N26" s="265"/>
      <c r="O26" s="265"/>
      <c r="P26" s="265"/>
      <c r="Q26" s="265"/>
      <c r="R26" s="265"/>
      <c r="S26" s="265"/>
      <c r="T26" s="214"/>
      <c r="U26" s="214"/>
      <c r="V26" s="214"/>
      <c r="W26" s="214"/>
      <c r="X26" s="214"/>
      <c r="Y26" s="214"/>
      <c r="Z26" s="214"/>
      <c r="AA26" s="214"/>
      <c r="AB26" s="214"/>
      <c r="AC26" s="214"/>
      <c r="AD26" s="214"/>
      <c r="AE26" s="214"/>
      <c r="AF26" s="214"/>
      <c r="AG26" s="214"/>
    </row>
    <row r="27" spans="1:36" s="152" customFormat="1" ht="12">
      <c r="A27" s="267" t="s">
        <v>1129</v>
      </c>
      <c r="B27" s="267"/>
      <c r="C27" s="267"/>
      <c r="D27" s="267"/>
      <c r="E27" s="267"/>
      <c r="F27" s="267"/>
      <c r="G27" s="267"/>
      <c r="H27" s="267"/>
      <c r="I27" s="267"/>
      <c r="J27" s="267"/>
      <c r="K27" s="267"/>
      <c r="L27" s="267"/>
      <c r="M27" s="267"/>
      <c r="N27" s="267"/>
      <c r="O27" s="267"/>
      <c r="P27" s="267"/>
      <c r="Q27" s="267"/>
      <c r="R27" s="267"/>
      <c r="S27" s="267"/>
      <c r="T27" s="146"/>
      <c r="U27" s="146"/>
      <c r="V27" s="146"/>
      <c r="W27" s="146"/>
      <c r="X27" s="146"/>
      <c r="Y27" s="146"/>
      <c r="Z27" s="146"/>
      <c r="AA27" s="146"/>
      <c r="AB27" s="146"/>
      <c r="AC27" s="146"/>
      <c r="AD27" s="146"/>
      <c r="AE27" s="146"/>
      <c r="AF27" s="146"/>
      <c r="AG27" s="146"/>
    </row>
    <row r="28" spans="1:36" s="152" customFormat="1" ht="12">
      <c r="A28" s="266" t="s">
        <v>1130</v>
      </c>
      <c r="B28" s="266"/>
      <c r="C28" s="266"/>
      <c r="D28" s="266"/>
      <c r="E28" s="266"/>
      <c r="F28" s="266"/>
      <c r="G28" s="266"/>
      <c r="H28" s="266"/>
      <c r="I28" s="266"/>
      <c r="J28" s="266"/>
      <c r="K28" s="266"/>
      <c r="L28" s="266"/>
      <c r="M28" s="266"/>
      <c r="N28" s="266"/>
      <c r="O28" s="266"/>
      <c r="P28" s="266"/>
      <c r="Q28" s="266"/>
      <c r="R28" s="266"/>
      <c r="S28" s="266"/>
      <c r="T28" s="146"/>
      <c r="U28" s="146"/>
      <c r="V28" s="146"/>
      <c r="W28" s="146"/>
      <c r="X28" s="146"/>
      <c r="Y28" s="146"/>
      <c r="Z28" s="146"/>
      <c r="AA28" s="146"/>
      <c r="AB28" s="146"/>
      <c r="AC28" s="146"/>
      <c r="AD28" s="146"/>
      <c r="AE28" s="146"/>
      <c r="AF28" s="146"/>
      <c r="AG28" s="146"/>
    </row>
    <row r="29" spans="1:36" s="152" customFormat="1" ht="12">
      <c r="A29" s="267" t="s">
        <v>1131</v>
      </c>
      <c r="B29" s="267"/>
      <c r="C29" s="267"/>
      <c r="D29" s="267"/>
      <c r="E29" s="267"/>
      <c r="F29" s="267"/>
      <c r="G29" s="267"/>
      <c r="H29" s="267"/>
      <c r="I29" s="267"/>
      <c r="J29" s="267"/>
      <c r="K29" s="267"/>
      <c r="L29" s="267"/>
      <c r="M29" s="267"/>
      <c r="N29" s="267"/>
      <c r="O29" s="267"/>
      <c r="P29" s="267"/>
      <c r="Q29" s="267"/>
      <c r="R29" s="267"/>
      <c r="S29" s="267"/>
    </row>
    <row r="30" spans="1:36" s="152" customFormat="1" ht="12">
      <c r="A30" s="265" t="s">
        <v>1132</v>
      </c>
      <c r="B30" s="265"/>
      <c r="C30" s="265"/>
      <c r="D30" s="265"/>
      <c r="E30" s="265"/>
      <c r="F30" s="265"/>
      <c r="G30" s="265"/>
      <c r="H30" s="265"/>
      <c r="I30" s="265"/>
      <c r="J30" s="265"/>
      <c r="K30" s="265"/>
      <c r="L30" s="265"/>
      <c r="M30" s="265"/>
      <c r="N30" s="265"/>
      <c r="O30" s="265"/>
      <c r="P30" s="265"/>
      <c r="Q30" s="265"/>
      <c r="R30" s="265"/>
      <c r="S30" s="265"/>
    </row>
    <row r="31" spans="1:36" s="152" customFormat="1" ht="12">
      <c r="A31" s="265" t="s">
        <v>1133</v>
      </c>
      <c r="B31" s="265"/>
      <c r="C31" s="265"/>
      <c r="D31" s="265"/>
      <c r="E31" s="265"/>
      <c r="F31" s="265"/>
      <c r="G31" s="265"/>
      <c r="H31" s="265"/>
      <c r="I31" s="265"/>
      <c r="J31" s="265"/>
      <c r="K31" s="265"/>
      <c r="L31" s="265"/>
      <c r="M31" s="265"/>
      <c r="N31" s="265"/>
      <c r="O31" s="265"/>
      <c r="P31" s="265"/>
      <c r="Q31" s="265"/>
      <c r="R31" s="265"/>
      <c r="S31" s="265"/>
      <c r="T31" s="146"/>
      <c r="U31" s="146"/>
      <c r="V31" s="146"/>
      <c r="W31" s="146"/>
      <c r="X31" s="146"/>
      <c r="Y31" s="146"/>
      <c r="Z31" s="146"/>
      <c r="AA31" s="146"/>
      <c r="AB31" s="146"/>
      <c r="AC31" s="146"/>
      <c r="AD31" s="146"/>
      <c r="AE31" s="146"/>
      <c r="AF31" s="146"/>
      <c r="AG31" s="146"/>
    </row>
    <row r="32" spans="1:36" s="152" customFormat="1" ht="12">
      <c r="A32" s="267" t="s">
        <v>1134</v>
      </c>
      <c r="B32" s="267"/>
      <c r="C32" s="267"/>
      <c r="D32" s="267"/>
      <c r="E32" s="267"/>
      <c r="F32" s="267"/>
      <c r="G32" s="267"/>
      <c r="H32" s="267"/>
      <c r="I32" s="267"/>
      <c r="J32" s="267"/>
      <c r="K32" s="267"/>
      <c r="L32" s="267"/>
      <c r="M32" s="267"/>
      <c r="N32" s="267"/>
      <c r="O32" s="267"/>
      <c r="P32" s="267"/>
      <c r="Q32" s="267"/>
      <c r="R32" s="267"/>
      <c r="S32" s="267"/>
      <c r="T32" s="146"/>
      <c r="U32" s="146"/>
      <c r="V32" s="146"/>
      <c r="W32" s="146"/>
      <c r="X32" s="146"/>
      <c r="Y32" s="146"/>
      <c r="Z32" s="146"/>
      <c r="AA32" s="146"/>
      <c r="AB32" s="146"/>
      <c r="AC32" s="146"/>
      <c r="AD32" s="146"/>
      <c r="AE32" s="146"/>
      <c r="AF32" s="146"/>
      <c r="AG32" s="146"/>
    </row>
    <row r="33" spans="1:33" s="152" customFormat="1" ht="12">
      <c r="A33" s="266" t="s">
        <v>1135</v>
      </c>
      <c r="B33" s="266"/>
      <c r="C33" s="266"/>
      <c r="D33" s="266"/>
      <c r="E33" s="266"/>
      <c r="F33" s="266"/>
      <c r="G33" s="266"/>
      <c r="H33" s="266"/>
      <c r="I33" s="266"/>
      <c r="J33" s="266"/>
      <c r="K33" s="266"/>
      <c r="L33" s="266"/>
      <c r="M33" s="266"/>
      <c r="N33" s="266"/>
      <c r="O33" s="266"/>
      <c r="P33" s="266"/>
      <c r="Q33" s="266"/>
      <c r="R33" s="266"/>
      <c r="S33" s="266"/>
      <c r="T33" s="146"/>
      <c r="U33" s="146"/>
      <c r="V33" s="146"/>
      <c r="W33" s="146"/>
      <c r="X33" s="146"/>
      <c r="Y33" s="146"/>
      <c r="Z33" s="146"/>
      <c r="AA33" s="146"/>
      <c r="AB33" s="146"/>
      <c r="AC33" s="146"/>
      <c r="AD33" s="146"/>
      <c r="AE33" s="146"/>
      <c r="AF33" s="146"/>
      <c r="AG33" s="146"/>
    </row>
    <row r="34" spans="1:33" s="194" customFormat="1" ht="12">
      <c r="A34" s="266" t="s">
        <v>1136</v>
      </c>
      <c r="B34" s="266"/>
      <c r="C34" s="266"/>
      <c r="D34" s="266"/>
      <c r="E34" s="266"/>
      <c r="F34" s="266"/>
      <c r="G34" s="266"/>
      <c r="H34" s="266"/>
      <c r="I34" s="266"/>
      <c r="J34" s="266"/>
      <c r="K34" s="266"/>
      <c r="L34" s="266"/>
      <c r="M34" s="266"/>
      <c r="N34" s="266"/>
      <c r="O34" s="266"/>
      <c r="P34" s="266"/>
      <c r="Q34" s="266"/>
      <c r="R34" s="266"/>
      <c r="S34" s="266"/>
    </row>
    <row r="35" spans="1:33" s="152" customFormat="1" ht="12">
      <c r="A35" s="267" t="s">
        <v>1137</v>
      </c>
      <c r="B35" s="267"/>
      <c r="C35" s="267"/>
      <c r="D35" s="267"/>
      <c r="E35" s="267"/>
      <c r="F35" s="267"/>
      <c r="G35" s="267"/>
      <c r="H35" s="267"/>
      <c r="I35" s="267"/>
      <c r="J35" s="267"/>
      <c r="K35" s="267"/>
      <c r="L35" s="267"/>
      <c r="M35" s="267"/>
      <c r="N35" s="267"/>
      <c r="O35" s="267"/>
      <c r="P35" s="267"/>
      <c r="Q35" s="267"/>
      <c r="R35" s="267"/>
      <c r="S35" s="267"/>
      <c r="T35" s="146"/>
      <c r="U35" s="146"/>
      <c r="V35" s="146"/>
      <c r="W35" s="146"/>
      <c r="X35" s="146"/>
      <c r="Y35" s="146"/>
      <c r="Z35" s="146"/>
      <c r="AA35" s="146"/>
      <c r="AB35" s="146"/>
      <c r="AC35" s="146"/>
      <c r="AD35" s="146"/>
      <c r="AE35" s="146"/>
      <c r="AF35" s="146"/>
      <c r="AG35" s="146"/>
    </row>
    <row r="36" spans="1:33" s="152" customFormat="1" ht="12">
      <c r="A36" s="265" t="s">
        <v>1138</v>
      </c>
      <c r="B36" s="265"/>
      <c r="C36" s="265"/>
      <c r="D36" s="265"/>
      <c r="E36" s="265"/>
      <c r="F36" s="265"/>
      <c r="G36" s="265"/>
      <c r="H36" s="265"/>
      <c r="I36" s="265"/>
      <c r="J36" s="265"/>
      <c r="K36" s="265"/>
      <c r="L36" s="265"/>
      <c r="M36" s="265"/>
      <c r="N36" s="265"/>
      <c r="O36" s="265"/>
      <c r="P36" s="265"/>
      <c r="Q36" s="265"/>
      <c r="R36" s="265"/>
      <c r="S36" s="265"/>
      <c r="T36" s="146"/>
      <c r="U36" s="146"/>
      <c r="V36" s="146"/>
      <c r="W36" s="146"/>
      <c r="X36" s="146"/>
      <c r="Y36" s="146"/>
      <c r="Z36" s="146"/>
      <c r="AA36" s="146"/>
      <c r="AB36" s="146"/>
      <c r="AC36" s="146"/>
      <c r="AD36" s="146"/>
      <c r="AE36" s="146"/>
      <c r="AF36" s="146"/>
      <c r="AG36" s="146"/>
    </row>
    <row r="37" spans="1:33" s="152" customFormat="1" ht="12">
      <c r="A37" s="265" t="s">
        <v>1139</v>
      </c>
      <c r="B37" s="266"/>
      <c r="C37" s="266"/>
      <c r="D37" s="266"/>
      <c r="E37" s="266"/>
      <c r="F37" s="266"/>
      <c r="G37" s="266"/>
      <c r="H37" s="266"/>
      <c r="I37" s="266"/>
      <c r="J37" s="266"/>
      <c r="K37" s="266"/>
      <c r="L37" s="266"/>
      <c r="M37" s="266"/>
      <c r="N37" s="266"/>
      <c r="O37" s="266"/>
      <c r="P37" s="266"/>
      <c r="Q37" s="266"/>
      <c r="R37" s="266"/>
      <c r="S37" s="266"/>
      <c r="T37" s="146"/>
      <c r="U37" s="146"/>
      <c r="V37" s="146"/>
      <c r="W37" s="146"/>
      <c r="X37" s="146"/>
      <c r="Y37" s="146"/>
      <c r="Z37" s="146"/>
      <c r="AA37" s="146"/>
      <c r="AB37" s="146"/>
      <c r="AC37" s="146"/>
      <c r="AD37" s="146"/>
      <c r="AE37" s="146"/>
      <c r="AF37" s="146"/>
      <c r="AG37" s="146"/>
    </row>
    <row r="38" spans="1:33" s="152" customFormat="1" ht="12">
      <c r="A38" s="266" t="s">
        <v>1140</v>
      </c>
      <c r="B38" s="266"/>
      <c r="C38" s="266"/>
      <c r="D38" s="266"/>
      <c r="E38" s="266"/>
      <c r="F38" s="266"/>
      <c r="G38" s="266"/>
      <c r="H38" s="266"/>
      <c r="I38" s="266"/>
      <c r="J38" s="266"/>
      <c r="K38" s="266"/>
      <c r="L38" s="266"/>
      <c r="M38" s="266"/>
      <c r="N38" s="266"/>
      <c r="O38" s="266"/>
      <c r="P38" s="266"/>
      <c r="Q38" s="266"/>
      <c r="R38" s="266"/>
      <c r="S38" s="266"/>
      <c r="T38" s="146"/>
      <c r="U38" s="146"/>
      <c r="V38" s="146"/>
      <c r="W38" s="146"/>
      <c r="X38" s="146"/>
      <c r="Y38" s="146"/>
      <c r="Z38" s="146"/>
      <c r="AA38" s="146"/>
      <c r="AB38" s="146"/>
      <c r="AC38" s="146"/>
      <c r="AD38" s="146"/>
      <c r="AE38" s="146"/>
      <c r="AF38" s="146"/>
      <c r="AG38" s="146"/>
    </row>
  </sheetData>
  <mergeCells count="27">
    <mergeCell ref="A17:S17"/>
    <mergeCell ref="A1:AN1"/>
    <mergeCell ref="A13:S13"/>
    <mergeCell ref="A14:S14"/>
    <mergeCell ref="A15:S15"/>
    <mergeCell ref="A16:S16"/>
    <mergeCell ref="A29:S29"/>
    <mergeCell ref="A18:S18"/>
    <mergeCell ref="A19:S19"/>
    <mergeCell ref="A20:S20"/>
    <mergeCell ref="A21:S21"/>
    <mergeCell ref="A22:S22"/>
    <mergeCell ref="A23:S23"/>
    <mergeCell ref="A24:S24"/>
    <mergeCell ref="A25:S25"/>
    <mergeCell ref="A26:S26"/>
    <mergeCell ref="A27:S27"/>
    <mergeCell ref="A28:S28"/>
    <mergeCell ref="A36:S36"/>
    <mergeCell ref="A37:S37"/>
    <mergeCell ref="A38:S38"/>
    <mergeCell ref="A30:S30"/>
    <mergeCell ref="A31:S31"/>
    <mergeCell ref="A32:S32"/>
    <mergeCell ref="A33:S33"/>
    <mergeCell ref="A34:S34"/>
    <mergeCell ref="A35:S3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B1B4-8E71-439E-AE6F-7702F3BB073C}">
  <dimension ref="A1:AK182"/>
  <sheetViews>
    <sheetView workbookViewId="0">
      <selection activeCell="E8" sqref="E8"/>
    </sheetView>
  </sheetViews>
  <sheetFormatPr defaultRowHeight="15"/>
  <cols>
    <col min="1" max="1" width="44" customWidth="1"/>
  </cols>
  <sheetData>
    <row r="1" spans="1:37">
      <c r="A1" t="s">
        <v>467</v>
      </c>
    </row>
    <row r="2" spans="1:37">
      <c r="A2" t="s">
        <v>468</v>
      </c>
    </row>
    <row r="3" spans="1:37">
      <c r="A3" t="s">
        <v>469</v>
      </c>
    </row>
    <row r="4" spans="1:37">
      <c r="A4" t="s">
        <v>62</v>
      </c>
    </row>
    <row r="5" spans="1:37">
      <c r="B5" t="s">
        <v>63</v>
      </c>
      <c r="C5" t="s">
        <v>64</v>
      </c>
      <c r="D5" t="s">
        <v>65</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66</v>
      </c>
    </row>
    <row r="6" spans="1:37">
      <c r="A6" t="s">
        <v>417</v>
      </c>
      <c r="C6" t="s">
        <v>470</v>
      </c>
    </row>
    <row r="7" spans="1:37">
      <c r="A7" t="s">
        <v>96</v>
      </c>
      <c r="B7" t="s">
        <v>471</v>
      </c>
      <c r="C7" t="s">
        <v>472</v>
      </c>
      <c r="D7" t="s">
        <v>65</v>
      </c>
      <c r="E7">
        <v>9017.7021480000003</v>
      </c>
      <c r="F7">
        <v>9259.8222659999992</v>
      </c>
      <c r="G7">
        <v>9499.2988280000009</v>
      </c>
      <c r="H7">
        <v>9736.4931639999995</v>
      </c>
      <c r="I7">
        <v>9982.1894530000009</v>
      </c>
      <c r="J7">
        <v>10221.190430000001</v>
      </c>
      <c r="K7">
        <v>10451.265625</v>
      </c>
      <c r="L7">
        <v>10673.440430000001</v>
      </c>
      <c r="M7">
        <v>10881.621094</v>
      </c>
      <c r="N7">
        <v>11074.303711</v>
      </c>
      <c r="O7">
        <v>11261.164062</v>
      </c>
      <c r="P7">
        <v>11435.873046999999</v>
      </c>
      <c r="Q7">
        <v>11584.8125</v>
      </c>
      <c r="R7">
        <v>11722.660156</v>
      </c>
      <c r="S7">
        <v>11856.40625</v>
      </c>
      <c r="T7">
        <v>11985.792969</v>
      </c>
      <c r="U7">
        <v>12113.067383</v>
      </c>
      <c r="V7">
        <v>12242.578125</v>
      </c>
      <c r="W7">
        <v>12368.708984000001</v>
      </c>
      <c r="X7">
        <v>12485.909180000001</v>
      </c>
      <c r="Y7">
        <v>12596.770508</v>
      </c>
      <c r="Z7">
        <v>12705.931640999999</v>
      </c>
      <c r="AA7">
        <v>12820.786133</v>
      </c>
      <c r="AB7">
        <v>12943.015625</v>
      </c>
      <c r="AC7">
        <v>13075.425781</v>
      </c>
      <c r="AD7">
        <v>13214.596680000001</v>
      </c>
      <c r="AE7">
        <v>13354.439453000001</v>
      </c>
      <c r="AF7">
        <v>13502.209961</v>
      </c>
      <c r="AG7">
        <v>13652.861328000001</v>
      </c>
      <c r="AH7">
        <v>13775.095703000001</v>
      </c>
      <c r="AI7">
        <v>13895.782227</v>
      </c>
      <c r="AJ7">
        <v>14021.697265999999</v>
      </c>
      <c r="AK7" s="25">
        <v>1.4E-2</v>
      </c>
    </row>
    <row r="8" spans="1:37">
      <c r="A8" t="s">
        <v>230</v>
      </c>
      <c r="B8" t="s">
        <v>473</v>
      </c>
      <c r="C8" t="s">
        <v>474</v>
      </c>
      <c r="D8" t="s">
        <v>65</v>
      </c>
      <c r="E8">
        <v>4765.935547</v>
      </c>
      <c r="F8">
        <v>4952.8208009999998</v>
      </c>
      <c r="G8">
        <v>5136.5498049999997</v>
      </c>
      <c r="H8">
        <v>5315.125</v>
      </c>
      <c r="I8">
        <v>5485.794922</v>
      </c>
      <c r="J8">
        <v>5648.6191410000001</v>
      </c>
      <c r="K8">
        <v>5804.6816410000001</v>
      </c>
      <c r="L8">
        <v>5957.7910160000001</v>
      </c>
      <c r="M8">
        <v>6100.6977539999998</v>
      </c>
      <c r="N8">
        <v>6231.7006840000004</v>
      </c>
      <c r="O8">
        <v>6360.3315430000002</v>
      </c>
      <c r="P8">
        <v>6480.4921880000002</v>
      </c>
      <c r="Q8">
        <v>6587.3466799999997</v>
      </c>
      <c r="R8">
        <v>6687.2177730000003</v>
      </c>
      <c r="S8">
        <v>6786.1958009999998</v>
      </c>
      <c r="T8">
        <v>6883.4052730000003</v>
      </c>
      <c r="U8">
        <v>6982.8505859999996</v>
      </c>
      <c r="V8">
        <v>7082.1220700000003</v>
      </c>
      <c r="W8">
        <v>7179.138672</v>
      </c>
      <c r="X8">
        <v>7271.6010740000002</v>
      </c>
      <c r="Y8">
        <v>7360.8710940000001</v>
      </c>
      <c r="Z8">
        <v>7449.9536129999997</v>
      </c>
      <c r="AA8">
        <v>7544.2143550000001</v>
      </c>
      <c r="AB8">
        <v>7645.7680659999996</v>
      </c>
      <c r="AC8">
        <v>7757.6357420000004</v>
      </c>
      <c r="AD8">
        <v>7877.2553710000002</v>
      </c>
      <c r="AE8">
        <v>8003.3911129999997</v>
      </c>
      <c r="AF8">
        <v>8133.0903319999998</v>
      </c>
      <c r="AG8">
        <v>8265.7539059999999</v>
      </c>
      <c r="AH8">
        <v>8399.6630860000005</v>
      </c>
      <c r="AI8">
        <v>8533.2539059999999</v>
      </c>
      <c r="AJ8">
        <v>8663.5566409999992</v>
      </c>
      <c r="AK8" s="25">
        <v>1.9E-2</v>
      </c>
    </row>
    <row r="9" spans="1:37">
      <c r="A9" t="s">
        <v>233</v>
      </c>
      <c r="B9" t="s">
        <v>475</v>
      </c>
      <c r="C9" t="s">
        <v>476</v>
      </c>
      <c r="D9" t="s">
        <v>65</v>
      </c>
      <c r="E9">
        <v>1211.643311</v>
      </c>
      <c r="F9">
        <v>1204.6564940000001</v>
      </c>
      <c r="G9">
        <v>1200.375732</v>
      </c>
      <c r="H9">
        <v>1202.473755</v>
      </c>
      <c r="I9">
        <v>1216.596436</v>
      </c>
      <c r="J9">
        <v>1232.5410159999999</v>
      </c>
      <c r="K9">
        <v>1250.7341309999999</v>
      </c>
      <c r="L9">
        <v>1269.1911620000001</v>
      </c>
      <c r="M9">
        <v>1288.2558590000001</v>
      </c>
      <c r="N9">
        <v>1308.4426269999999</v>
      </c>
      <c r="O9">
        <v>1330.002686</v>
      </c>
      <c r="P9">
        <v>1352.0223390000001</v>
      </c>
      <c r="Q9">
        <v>1376.0673830000001</v>
      </c>
      <c r="R9">
        <v>1400.7032469999999</v>
      </c>
      <c r="S9">
        <v>1425.393433</v>
      </c>
      <c r="T9">
        <v>1449.1889650000001</v>
      </c>
      <c r="U9">
        <v>1472.819336</v>
      </c>
      <c r="V9">
        <v>1497.619629</v>
      </c>
      <c r="W9">
        <v>1522.8735349999999</v>
      </c>
      <c r="X9">
        <v>1548.8774410000001</v>
      </c>
      <c r="Y9">
        <v>1575.708496</v>
      </c>
      <c r="Z9">
        <v>1603.153687</v>
      </c>
      <c r="AA9">
        <v>1629.3454589999999</v>
      </c>
      <c r="AB9">
        <v>1655.9085689999999</v>
      </c>
      <c r="AC9">
        <v>1683.0623780000001</v>
      </c>
      <c r="AD9">
        <v>1711.2739260000001</v>
      </c>
      <c r="AE9">
        <v>1741.622314</v>
      </c>
      <c r="AF9">
        <v>1773.8321530000001</v>
      </c>
      <c r="AG9">
        <v>1807.2714840000001</v>
      </c>
      <c r="AH9">
        <v>1842.5363769999999</v>
      </c>
      <c r="AI9">
        <v>1878.8588870000001</v>
      </c>
      <c r="AJ9">
        <v>1916.1640620000001</v>
      </c>
      <c r="AK9" s="25">
        <v>1.4999999999999999E-2</v>
      </c>
    </row>
    <row r="10" spans="1:37">
      <c r="A10" t="s">
        <v>236</v>
      </c>
      <c r="B10" t="s">
        <v>477</v>
      </c>
      <c r="C10" t="s">
        <v>478</v>
      </c>
      <c r="D10" t="s">
        <v>65</v>
      </c>
      <c r="E10">
        <v>3040.123047</v>
      </c>
      <c r="F10">
        <v>3102.3447270000001</v>
      </c>
      <c r="G10">
        <v>3162.3725589999999</v>
      </c>
      <c r="H10">
        <v>3218.8942870000001</v>
      </c>
      <c r="I10">
        <v>3279.798096</v>
      </c>
      <c r="J10">
        <v>3340.030029</v>
      </c>
      <c r="K10">
        <v>3395.8500979999999</v>
      </c>
      <c r="L10">
        <v>3446.4582519999999</v>
      </c>
      <c r="M10">
        <v>3492.6677249999998</v>
      </c>
      <c r="N10">
        <v>3534.1599120000001</v>
      </c>
      <c r="O10">
        <v>3570.8305660000001</v>
      </c>
      <c r="P10">
        <v>3603.3579100000002</v>
      </c>
      <c r="Q10">
        <v>3621.3989259999998</v>
      </c>
      <c r="R10">
        <v>3634.7395019999999</v>
      </c>
      <c r="S10">
        <v>3644.8168949999999</v>
      </c>
      <c r="T10">
        <v>3653.1987300000001</v>
      </c>
      <c r="U10">
        <v>3657.397461</v>
      </c>
      <c r="V10">
        <v>3662.8354490000002</v>
      </c>
      <c r="W10">
        <v>3666.6970209999999</v>
      </c>
      <c r="X10">
        <v>3665.4304200000001</v>
      </c>
      <c r="Y10">
        <v>3660.1904300000001</v>
      </c>
      <c r="Z10">
        <v>3652.8247070000002</v>
      </c>
      <c r="AA10">
        <v>3647.226807</v>
      </c>
      <c r="AB10">
        <v>3641.3388669999999</v>
      </c>
      <c r="AC10">
        <v>3634.7280270000001</v>
      </c>
      <c r="AD10">
        <v>3626.0676269999999</v>
      </c>
      <c r="AE10">
        <v>3609.4262699999999</v>
      </c>
      <c r="AF10">
        <v>3595.2871089999999</v>
      </c>
      <c r="AG10">
        <v>3579.835693</v>
      </c>
      <c r="AH10">
        <v>3532.8959960000002</v>
      </c>
      <c r="AI10">
        <v>3483.6691890000002</v>
      </c>
      <c r="AJ10">
        <v>3441.9765619999998</v>
      </c>
      <c r="AK10" s="25">
        <v>4.0000000000000001E-3</v>
      </c>
    </row>
    <row r="11" spans="1:37">
      <c r="A11" t="s">
        <v>100</v>
      </c>
      <c r="B11" t="s">
        <v>479</v>
      </c>
      <c r="C11" t="s">
        <v>480</v>
      </c>
      <c r="D11" t="s">
        <v>65</v>
      </c>
      <c r="E11">
        <v>965.68420400000002</v>
      </c>
      <c r="F11">
        <v>975.39331100000004</v>
      </c>
      <c r="G11">
        <v>983.72399900000005</v>
      </c>
      <c r="H11">
        <v>991.57067900000004</v>
      </c>
      <c r="I11">
        <v>998.42816200000004</v>
      </c>
      <c r="J11">
        <v>1005.692871</v>
      </c>
      <c r="K11">
        <v>1013.0766599999999</v>
      </c>
      <c r="L11">
        <v>1020.372253</v>
      </c>
      <c r="M11">
        <v>1028.220337</v>
      </c>
      <c r="N11">
        <v>1036.2879640000001</v>
      </c>
      <c r="O11">
        <v>1044.5876459999999</v>
      </c>
      <c r="P11">
        <v>1053.4700929999999</v>
      </c>
      <c r="Q11">
        <v>1066.4025879999999</v>
      </c>
      <c r="R11">
        <v>1080.8320309999999</v>
      </c>
      <c r="S11">
        <v>1096.2680660000001</v>
      </c>
      <c r="T11">
        <v>1113.413818</v>
      </c>
      <c r="U11">
        <v>1132.0180660000001</v>
      </c>
      <c r="V11">
        <v>1151.430298</v>
      </c>
      <c r="W11">
        <v>1171.689331</v>
      </c>
      <c r="X11">
        <v>1192.083496</v>
      </c>
      <c r="Y11">
        <v>1213.365112</v>
      </c>
      <c r="Z11">
        <v>1234.8870850000001</v>
      </c>
      <c r="AA11">
        <v>1256.5039059999999</v>
      </c>
      <c r="AB11">
        <v>1278.272461</v>
      </c>
      <c r="AC11">
        <v>1302.144775</v>
      </c>
      <c r="AD11">
        <v>1326.232788</v>
      </c>
      <c r="AE11">
        <v>1350.650879</v>
      </c>
      <c r="AF11">
        <v>1376.5986330000001</v>
      </c>
      <c r="AG11">
        <v>1403.0471190000001</v>
      </c>
      <c r="AH11">
        <v>1430.3583980000001</v>
      </c>
      <c r="AI11">
        <v>1458.2211910000001</v>
      </c>
      <c r="AJ11">
        <v>1486.9780270000001</v>
      </c>
      <c r="AK11" s="25">
        <v>1.4E-2</v>
      </c>
    </row>
    <row r="12" spans="1:37">
      <c r="A12" t="s">
        <v>230</v>
      </c>
      <c r="B12" t="s">
        <v>481</v>
      </c>
      <c r="C12" t="s">
        <v>482</v>
      </c>
      <c r="D12" t="s">
        <v>65</v>
      </c>
      <c r="E12">
        <v>355.52121</v>
      </c>
      <c r="F12">
        <v>359.29711900000001</v>
      </c>
      <c r="G12">
        <v>363.10363799999999</v>
      </c>
      <c r="H12">
        <v>366.97637900000001</v>
      </c>
      <c r="I12">
        <v>371.09191900000002</v>
      </c>
      <c r="J12">
        <v>375.798248</v>
      </c>
      <c r="K12">
        <v>380.30651899999998</v>
      </c>
      <c r="L12">
        <v>384.65927099999999</v>
      </c>
      <c r="M12">
        <v>389.5</v>
      </c>
      <c r="N12">
        <v>394.540344</v>
      </c>
      <c r="O12">
        <v>399.66220099999998</v>
      </c>
      <c r="P12">
        <v>404.95083599999998</v>
      </c>
      <c r="Q12">
        <v>413.44174199999998</v>
      </c>
      <c r="R12">
        <v>422.31045499999999</v>
      </c>
      <c r="S12">
        <v>430.98635899999999</v>
      </c>
      <c r="T12">
        <v>440.59252900000001</v>
      </c>
      <c r="U12">
        <v>450.60235599999999</v>
      </c>
      <c r="V12">
        <v>460.68810999999999</v>
      </c>
      <c r="W12">
        <v>471.09948700000001</v>
      </c>
      <c r="X12">
        <v>481.92071499999997</v>
      </c>
      <c r="Y12">
        <v>492.669464</v>
      </c>
      <c r="Z12">
        <v>503.30917399999998</v>
      </c>
      <c r="AA12">
        <v>514.15026899999998</v>
      </c>
      <c r="AB12">
        <v>525.20074499999998</v>
      </c>
      <c r="AC12">
        <v>536.42437700000005</v>
      </c>
      <c r="AD12">
        <v>547.72558600000002</v>
      </c>
      <c r="AE12">
        <v>559.30627400000003</v>
      </c>
      <c r="AF12">
        <v>571.11621100000002</v>
      </c>
      <c r="AG12">
        <v>583.00988800000005</v>
      </c>
      <c r="AH12">
        <v>595.11346400000002</v>
      </c>
      <c r="AI12">
        <v>607.55224599999997</v>
      </c>
      <c r="AJ12">
        <v>620.11358600000005</v>
      </c>
      <c r="AK12" s="25">
        <v>1.7999999999999999E-2</v>
      </c>
    </row>
    <row r="13" spans="1:37">
      <c r="A13" t="s">
        <v>233</v>
      </c>
      <c r="B13" t="s">
        <v>483</v>
      </c>
      <c r="C13" t="s">
        <v>484</v>
      </c>
      <c r="D13" t="s">
        <v>65</v>
      </c>
      <c r="E13">
        <v>140.91111799999999</v>
      </c>
      <c r="F13">
        <v>144.76733400000001</v>
      </c>
      <c r="G13">
        <v>148.60453799999999</v>
      </c>
      <c r="H13">
        <v>152.51004</v>
      </c>
      <c r="I13">
        <v>155.28857400000001</v>
      </c>
      <c r="J13">
        <v>158.88928200000001</v>
      </c>
      <c r="K13">
        <v>163.175354</v>
      </c>
      <c r="L13">
        <v>167.457077</v>
      </c>
      <c r="M13">
        <v>172.07141100000001</v>
      </c>
      <c r="N13">
        <v>176.88241600000001</v>
      </c>
      <c r="O13">
        <v>181.836411</v>
      </c>
      <c r="P13">
        <v>186.98680100000001</v>
      </c>
      <c r="Q13">
        <v>192.68434099999999</v>
      </c>
      <c r="R13">
        <v>198.66830400000001</v>
      </c>
      <c r="S13">
        <v>205.063828</v>
      </c>
      <c r="T13">
        <v>211.78491199999999</v>
      </c>
      <c r="U13">
        <v>218.69899000000001</v>
      </c>
      <c r="V13">
        <v>225.741455</v>
      </c>
      <c r="W13">
        <v>233.07916299999999</v>
      </c>
      <c r="X13">
        <v>240.76821899999999</v>
      </c>
      <c r="Y13">
        <v>248.528458</v>
      </c>
      <c r="Z13">
        <v>256.55908199999999</v>
      </c>
      <c r="AA13">
        <v>264.60687300000001</v>
      </c>
      <c r="AB13">
        <v>272.905914</v>
      </c>
      <c r="AC13">
        <v>281.43682899999999</v>
      </c>
      <c r="AD13">
        <v>290.14291400000002</v>
      </c>
      <c r="AE13">
        <v>299.15225199999998</v>
      </c>
      <c r="AF13">
        <v>308.43719499999997</v>
      </c>
      <c r="AG13">
        <v>317.90783699999997</v>
      </c>
      <c r="AH13">
        <v>327.64636200000001</v>
      </c>
      <c r="AI13">
        <v>337.73715199999998</v>
      </c>
      <c r="AJ13">
        <v>348.04156499999999</v>
      </c>
      <c r="AK13" s="25">
        <v>0.03</v>
      </c>
    </row>
    <row r="14" spans="1:37">
      <c r="A14" t="s">
        <v>236</v>
      </c>
      <c r="B14" t="s">
        <v>485</v>
      </c>
      <c r="C14" t="s">
        <v>486</v>
      </c>
      <c r="D14" t="s">
        <v>65</v>
      </c>
      <c r="E14">
        <v>469.25186200000002</v>
      </c>
      <c r="F14">
        <v>471.32885700000003</v>
      </c>
      <c r="G14">
        <v>472.01580799999999</v>
      </c>
      <c r="H14">
        <v>472.08425899999997</v>
      </c>
      <c r="I14">
        <v>472.04766799999999</v>
      </c>
      <c r="J14">
        <v>471.005402</v>
      </c>
      <c r="K14">
        <v>469.59481799999998</v>
      </c>
      <c r="L14">
        <v>468.25592</v>
      </c>
      <c r="M14">
        <v>466.64889499999998</v>
      </c>
      <c r="N14">
        <v>464.86523399999999</v>
      </c>
      <c r="O14">
        <v>463.08902</v>
      </c>
      <c r="P14">
        <v>461.53250100000002</v>
      </c>
      <c r="Q14">
        <v>460.27652</v>
      </c>
      <c r="R14">
        <v>459.85320999999999</v>
      </c>
      <c r="S14">
        <v>460.217896</v>
      </c>
      <c r="T14">
        <v>461.036316</v>
      </c>
      <c r="U14">
        <v>462.71673600000003</v>
      </c>
      <c r="V14">
        <v>465.00073200000003</v>
      </c>
      <c r="W14">
        <v>467.51068099999998</v>
      </c>
      <c r="X14">
        <v>469.39453099999997</v>
      </c>
      <c r="Y14">
        <v>472.167145</v>
      </c>
      <c r="Z14">
        <v>475.01876800000002</v>
      </c>
      <c r="AA14">
        <v>477.74670400000002</v>
      </c>
      <c r="AB14">
        <v>480.16574100000003</v>
      </c>
      <c r="AC14">
        <v>484.28359999999998</v>
      </c>
      <c r="AD14">
        <v>488.36428799999999</v>
      </c>
      <c r="AE14">
        <v>492.19238300000001</v>
      </c>
      <c r="AF14">
        <v>497.04519699999997</v>
      </c>
      <c r="AG14">
        <v>502.12933299999997</v>
      </c>
      <c r="AH14">
        <v>507.59851099999997</v>
      </c>
      <c r="AI14">
        <v>512.93176300000005</v>
      </c>
      <c r="AJ14">
        <v>518.82287599999995</v>
      </c>
      <c r="AK14" s="25">
        <v>3.0000000000000001E-3</v>
      </c>
    </row>
    <row r="15" spans="1:37">
      <c r="A15" t="s">
        <v>103</v>
      </c>
      <c r="B15" t="s">
        <v>487</v>
      </c>
      <c r="C15" t="s">
        <v>488</v>
      </c>
      <c r="D15" t="s">
        <v>65</v>
      </c>
      <c r="E15">
        <v>884.27136199999995</v>
      </c>
      <c r="F15">
        <v>930.293091</v>
      </c>
      <c r="G15">
        <v>977.94812000000002</v>
      </c>
      <c r="H15">
        <v>1026.4445800000001</v>
      </c>
      <c r="I15">
        <v>1075.5313719999999</v>
      </c>
      <c r="J15">
        <v>1125.2771</v>
      </c>
      <c r="K15">
        <v>1175.0249020000001</v>
      </c>
      <c r="L15">
        <v>1224.775513</v>
      </c>
      <c r="M15">
        <v>1274.926514</v>
      </c>
      <c r="N15">
        <v>1325.411255</v>
      </c>
      <c r="O15">
        <v>1376.3717039999999</v>
      </c>
      <c r="P15">
        <v>1427.966553</v>
      </c>
      <c r="Q15">
        <v>1481.3637699999999</v>
      </c>
      <c r="R15">
        <v>1536.000732</v>
      </c>
      <c r="S15">
        <v>1593.1342770000001</v>
      </c>
      <c r="T15">
        <v>1651.739014</v>
      </c>
      <c r="U15">
        <v>1711.9141850000001</v>
      </c>
      <c r="V15">
        <v>1773.0913089999999</v>
      </c>
      <c r="W15">
        <v>1835.2092290000001</v>
      </c>
      <c r="X15">
        <v>1897.5297849999999</v>
      </c>
      <c r="Y15">
        <v>1959.7639160000001</v>
      </c>
      <c r="Z15">
        <v>2026.4384769999999</v>
      </c>
      <c r="AA15">
        <v>2091.6047359999998</v>
      </c>
      <c r="AB15">
        <v>2156.7302249999998</v>
      </c>
      <c r="AC15">
        <v>2222.123047</v>
      </c>
      <c r="AD15">
        <v>2287.3015140000002</v>
      </c>
      <c r="AE15">
        <v>2351.8916020000001</v>
      </c>
      <c r="AF15">
        <v>2416.4614259999998</v>
      </c>
      <c r="AG15">
        <v>2480.9340820000002</v>
      </c>
      <c r="AH15">
        <v>2545.7692870000001</v>
      </c>
      <c r="AI15">
        <v>2611.0969239999999</v>
      </c>
      <c r="AJ15">
        <v>2676.4121089999999</v>
      </c>
      <c r="AK15" s="25">
        <v>3.5999999999999997E-2</v>
      </c>
    </row>
    <row r="16" spans="1:37">
      <c r="A16" t="s">
        <v>230</v>
      </c>
      <c r="B16" t="s">
        <v>489</v>
      </c>
      <c r="C16" t="s">
        <v>490</v>
      </c>
      <c r="D16" t="s">
        <v>65</v>
      </c>
      <c r="E16">
        <v>520.07006799999999</v>
      </c>
      <c r="F16">
        <v>549.21630900000002</v>
      </c>
      <c r="G16">
        <v>579.80004899999994</v>
      </c>
      <c r="H16">
        <v>610.90905799999996</v>
      </c>
      <c r="I16">
        <v>642.51501499999995</v>
      </c>
      <c r="J16">
        <v>674.60150099999998</v>
      </c>
      <c r="K16">
        <v>706.95031700000004</v>
      </c>
      <c r="L16">
        <v>739.44824200000005</v>
      </c>
      <c r="M16">
        <v>772.189392</v>
      </c>
      <c r="N16">
        <v>805.01385500000004</v>
      </c>
      <c r="O16">
        <v>838.02710000000002</v>
      </c>
      <c r="P16">
        <v>871.440247</v>
      </c>
      <c r="Q16">
        <v>905.85418700000002</v>
      </c>
      <c r="R16">
        <v>941.25347899999997</v>
      </c>
      <c r="S16">
        <v>978.48937999999998</v>
      </c>
      <c r="T16">
        <v>1016.623352</v>
      </c>
      <c r="U16">
        <v>1055.971558</v>
      </c>
      <c r="V16">
        <v>1096.1636960000001</v>
      </c>
      <c r="W16">
        <v>1136.701172</v>
      </c>
      <c r="X16">
        <v>1177.181763</v>
      </c>
      <c r="Y16">
        <v>1217.765625</v>
      </c>
      <c r="Z16">
        <v>1257.4083250000001</v>
      </c>
      <c r="AA16">
        <v>1297.9844969999999</v>
      </c>
      <c r="AB16">
        <v>1338.2177730000001</v>
      </c>
      <c r="AC16">
        <v>1378.380249</v>
      </c>
      <c r="AD16">
        <v>1418.2329099999999</v>
      </c>
      <c r="AE16">
        <v>1457.335327</v>
      </c>
      <c r="AF16">
        <v>1495.8237300000001</v>
      </c>
      <c r="AG16">
        <v>1534.267212</v>
      </c>
      <c r="AH16">
        <v>1572.772827</v>
      </c>
      <c r="AI16">
        <v>1611.2152100000001</v>
      </c>
      <c r="AJ16">
        <v>1649.3123780000001</v>
      </c>
      <c r="AK16" s="25">
        <v>3.7999999999999999E-2</v>
      </c>
    </row>
    <row r="17" spans="1:37">
      <c r="A17" t="s">
        <v>233</v>
      </c>
      <c r="B17" t="s">
        <v>491</v>
      </c>
      <c r="C17" t="s">
        <v>492</v>
      </c>
      <c r="D17" t="s">
        <v>65</v>
      </c>
      <c r="E17">
        <v>52.574126999999997</v>
      </c>
      <c r="F17">
        <v>58.302418000000003</v>
      </c>
      <c r="G17">
        <v>64.243317000000005</v>
      </c>
      <c r="H17">
        <v>70.490555000000001</v>
      </c>
      <c r="I17">
        <v>76.814864999999998</v>
      </c>
      <c r="J17">
        <v>83.313903999999994</v>
      </c>
      <c r="K17">
        <v>89.580962999999997</v>
      </c>
      <c r="L17">
        <v>95.766639999999995</v>
      </c>
      <c r="M17">
        <v>102.1632</v>
      </c>
      <c r="N17">
        <v>108.83570899999999</v>
      </c>
      <c r="O17">
        <v>115.78057099999999</v>
      </c>
      <c r="P17">
        <v>122.89415700000001</v>
      </c>
      <c r="Q17">
        <v>130.72155799999999</v>
      </c>
      <c r="R17">
        <v>138.69103999999999</v>
      </c>
      <c r="S17">
        <v>147.13980100000001</v>
      </c>
      <c r="T17">
        <v>155.97529599999999</v>
      </c>
      <c r="U17">
        <v>164.901016</v>
      </c>
      <c r="V17">
        <v>173.93504300000001</v>
      </c>
      <c r="W17">
        <v>183.14485199999999</v>
      </c>
      <c r="X17">
        <v>192.67657500000001</v>
      </c>
      <c r="Y17">
        <v>202.08793600000001</v>
      </c>
      <c r="Z17">
        <v>216.991882</v>
      </c>
      <c r="AA17">
        <v>228.007553</v>
      </c>
      <c r="AB17">
        <v>239.185303</v>
      </c>
      <c r="AC17">
        <v>250.587997</v>
      </c>
      <c r="AD17">
        <v>262.04852299999999</v>
      </c>
      <c r="AE17">
        <v>273.75882000000001</v>
      </c>
      <c r="AF17">
        <v>285.66186499999998</v>
      </c>
      <c r="AG17">
        <v>297.50305200000003</v>
      </c>
      <c r="AH17">
        <v>309.624908</v>
      </c>
      <c r="AI17">
        <v>322.23174999999998</v>
      </c>
      <c r="AJ17">
        <v>335.08294699999999</v>
      </c>
      <c r="AK17" s="25">
        <v>6.2E-2</v>
      </c>
    </row>
    <row r="18" spans="1:37">
      <c r="A18" t="s">
        <v>236</v>
      </c>
      <c r="B18" t="s">
        <v>493</v>
      </c>
      <c r="C18" t="s">
        <v>494</v>
      </c>
      <c r="D18" t="s">
        <v>65</v>
      </c>
      <c r="E18">
        <v>311.62719700000002</v>
      </c>
      <c r="F18">
        <v>322.77432299999998</v>
      </c>
      <c r="G18">
        <v>333.904785</v>
      </c>
      <c r="H18">
        <v>345.04495200000002</v>
      </c>
      <c r="I18">
        <v>356.20147700000001</v>
      </c>
      <c r="J18">
        <v>367.36163299999998</v>
      </c>
      <c r="K18">
        <v>378.49359099999998</v>
      </c>
      <c r="L18">
        <v>389.56057700000002</v>
      </c>
      <c r="M18">
        <v>400.573914</v>
      </c>
      <c r="N18">
        <v>411.56170700000001</v>
      </c>
      <c r="O18">
        <v>422.56405599999999</v>
      </c>
      <c r="P18">
        <v>433.63217200000003</v>
      </c>
      <c r="Q18">
        <v>444.78805499999999</v>
      </c>
      <c r="R18">
        <v>456.056152</v>
      </c>
      <c r="S18">
        <v>467.50509599999998</v>
      </c>
      <c r="T18">
        <v>479.14031999999997</v>
      </c>
      <c r="U18">
        <v>491.04165599999999</v>
      </c>
      <c r="V18">
        <v>502.99252300000001</v>
      </c>
      <c r="W18">
        <v>515.363159</v>
      </c>
      <c r="X18">
        <v>527.67132600000002</v>
      </c>
      <c r="Y18">
        <v>539.91033900000002</v>
      </c>
      <c r="Z18">
        <v>552.03826900000001</v>
      </c>
      <c r="AA18">
        <v>565.61261000000002</v>
      </c>
      <c r="AB18">
        <v>579.32720900000004</v>
      </c>
      <c r="AC18">
        <v>593.15472399999999</v>
      </c>
      <c r="AD18">
        <v>607.01995799999997</v>
      </c>
      <c r="AE18">
        <v>620.79736300000002</v>
      </c>
      <c r="AF18">
        <v>634.97595200000001</v>
      </c>
      <c r="AG18">
        <v>649.16375700000003</v>
      </c>
      <c r="AH18">
        <v>663.37152100000003</v>
      </c>
      <c r="AI18">
        <v>677.64984100000004</v>
      </c>
      <c r="AJ18">
        <v>692.01672399999995</v>
      </c>
      <c r="AK18" s="25">
        <v>2.5999999999999999E-2</v>
      </c>
    </row>
    <row r="19" spans="1:37">
      <c r="A19" t="s">
        <v>106</v>
      </c>
      <c r="B19" t="s">
        <v>495</v>
      </c>
      <c r="C19" t="s">
        <v>496</v>
      </c>
      <c r="D19" t="s">
        <v>65</v>
      </c>
      <c r="E19">
        <v>1600.9001459999999</v>
      </c>
      <c r="F19">
        <v>1664.796875</v>
      </c>
      <c r="G19">
        <v>1731.3389890000001</v>
      </c>
      <c r="H19">
        <v>1799.0371090000001</v>
      </c>
      <c r="I19">
        <v>1870.2844239999999</v>
      </c>
      <c r="J19">
        <v>1943.7966309999999</v>
      </c>
      <c r="K19">
        <v>2020.861328</v>
      </c>
      <c r="L19">
        <v>2100.123047</v>
      </c>
      <c r="M19">
        <v>2181.130615</v>
      </c>
      <c r="N19">
        <v>2262.4345699999999</v>
      </c>
      <c r="O19">
        <v>2344.9106449999999</v>
      </c>
      <c r="P19">
        <v>2429.6127929999998</v>
      </c>
      <c r="Q19">
        <v>2515.7250979999999</v>
      </c>
      <c r="R19">
        <v>2602.9426269999999</v>
      </c>
      <c r="S19">
        <v>2691.263672</v>
      </c>
      <c r="T19">
        <v>2781.4213869999999</v>
      </c>
      <c r="U19">
        <v>2869.4990229999999</v>
      </c>
      <c r="V19">
        <v>2959.3786620000001</v>
      </c>
      <c r="W19">
        <v>3051.1520999999998</v>
      </c>
      <c r="X19">
        <v>3138.8989259999998</v>
      </c>
      <c r="Y19">
        <v>3229.9348140000002</v>
      </c>
      <c r="Z19">
        <v>3315.4174800000001</v>
      </c>
      <c r="AA19">
        <v>3399.6748050000001</v>
      </c>
      <c r="AB19">
        <v>3484.8608399999998</v>
      </c>
      <c r="AC19">
        <v>3570.4174800000001</v>
      </c>
      <c r="AD19">
        <v>3650.2607419999999</v>
      </c>
      <c r="AE19">
        <v>3732.0913089999999</v>
      </c>
      <c r="AF19">
        <v>3814.3090820000002</v>
      </c>
      <c r="AG19">
        <v>3890.9575199999999</v>
      </c>
      <c r="AH19">
        <v>3968.3007809999999</v>
      </c>
      <c r="AI19">
        <v>4045.6965329999998</v>
      </c>
      <c r="AJ19">
        <v>4123.2807620000003</v>
      </c>
      <c r="AK19" s="25">
        <v>3.1E-2</v>
      </c>
    </row>
    <row r="20" spans="1:37">
      <c r="A20" t="s">
        <v>230</v>
      </c>
      <c r="B20" t="s">
        <v>497</v>
      </c>
      <c r="C20" t="s">
        <v>498</v>
      </c>
      <c r="D20" t="s">
        <v>65</v>
      </c>
      <c r="E20">
        <v>926.48419200000001</v>
      </c>
      <c r="F20">
        <v>956.35528599999998</v>
      </c>
      <c r="G20">
        <v>988.12280299999998</v>
      </c>
      <c r="H20">
        <v>1020.4381100000001</v>
      </c>
      <c r="I20">
        <v>1055.986328</v>
      </c>
      <c r="J20">
        <v>1092.7008060000001</v>
      </c>
      <c r="K20">
        <v>1132.5812989999999</v>
      </c>
      <c r="L20">
        <v>1174.3077390000001</v>
      </c>
      <c r="M20">
        <v>1217.4964600000001</v>
      </c>
      <c r="N20">
        <v>1260.6766359999999</v>
      </c>
      <c r="O20">
        <v>1304.711914</v>
      </c>
      <c r="P20">
        <v>1350.6567379999999</v>
      </c>
      <c r="Q20">
        <v>1397.7298579999999</v>
      </c>
      <c r="R20">
        <v>1445.754639</v>
      </c>
      <c r="S20">
        <v>1494.846558</v>
      </c>
      <c r="T20">
        <v>1545.0363769999999</v>
      </c>
      <c r="U20">
        <v>1594.8629149999999</v>
      </c>
      <c r="V20">
        <v>1645.9967039999999</v>
      </c>
      <c r="W20">
        <v>1697.166138</v>
      </c>
      <c r="X20">
        <v>1747.1420900000001</v>
      </c>
      <c r="Y20">
        <v>1797.276001</v>
      </c>
      <c r="Z20">
        <v>1846.071289</v>
      </c>
      <c r="AA20">
        <v>1893.9700929999999</v>
      </c>
      <c r="AB20">
        <v>1941.3614500000001</v>
      </c>
      <c r="AC20">
        <v>1988.2071530000001</v>
      </c>
      <c r="AD20">
        <v>2034.4643550000001</v>
      </c>
      <c r="AE20">
        <v>2079.6594239999999</v>
      </c>
      <c r="AF20">
        <v>2124.0607909999999</v>
      </c>
      <c r="AG20">
        <v>2167.7014159999999</v>
      </c>
      <c r="AH20">
        <v>2210.7739259999998</v>
      </c>
      <c r="AI20">
        <v>2253.5390619999998</v>
      </c>
      <c r="AJ20">
        <v>2296.0263669999999</v>
      </c>
      <c r="AK20" s="25">
        <v>0.03</v>
      </c>
    </row>
    <row r="21" spans="1:37">
      <c r="A21" t="s">
        <v>233</v>
      </c>
      <c r="B21" t="s">
        <v>499</v>
      </c>
      <c r="C21" t="s">
        <v>500</v>
      </c>
      <c r="D21" t="s">
        <v>65</v>
      </c>
      <c r="E21">
        <v>202.98152200000001</v>
      </c>
      <c r="F21">
        <v>216.59660299999999</v>
      </c>
      <c r="G21">
        <v>230.69987499999999</v>
      </c>
      <c r="H21">
        <v>245.14355499999999</v>
      </c>
      <c r="I21">
        <v>260.05935699999998</v>
      </c>
      <c r="J21">
        <v>275.38146999999998</v>
      </c>
      <c r="K21">
        <v>290.88775600000002</v>
      </c>
      <c r="L21">
        <v>306.54586799999998</v>
      </c>
      <c r="M21">
        <v>322.31506300000001</v>
      </c>
      <c r="N21">
        <v>338.20446800000002</v>
      </c>
      <c r="O21">
        <v>354.19509900000003</v>
      </c>
      <c r="P21">
        <v>370.28729199999998</v>
      </c>
      <c r="Q21">
        <v>386.47100799999998</v>
      </c>
      <c r="R21">
        <v>402.73406999999997</v>
      </c>
      <c r="S21">
        <v>419.06997699999999</v>
      </c>
      <c r="T21">
        <v>435.45803799999999</v>
      </c>
      <c r="U21">
        <v>451.85861199999999</v>
      </c>
      <c r="V21">
        <v>468.26617399999998</v>
      </c>
      <c r="W21">
        <v>484.71914700000002</v>
      </c>
      <c r="X21">
        <v>501.25210600000003</v>
      </c>
      <c r="Y21">
        <v>517.77410899999995</v>
      </c>
      <c r="Z21">
        <v>534.25744599999996</v>
      </c>
      <c r="AA21">
        <v>550.66381799999999</v>
      </c>
      <c r="AB21">
        <v>566.90008499999999</v>
      </c>
      <c r="AC21">
        <v>582.86279300000001</v>
      </c>
      <c r="AD21">
        <v>598.52435300000002</v>
      </c>
      <c r="AE21">
        <v>613.91351299999997</v>
      </c>
      <c r="AF21">
        <v>629.03729199999998</v>
      </c>
      <c r="AG21">
        <v>643.85858199999996</v>
      </c>
      <c r="AH21">
        <v>658.35260000000005</v>
      </c>
      <c r="AI21">
        <v>672.50537099999997</v>
      </c>
      <c r="AJ21">
        <v>686.34808299999997</v>
      </c>
      <c r="AK21" s="25">
        <v>0.04</v>
      </c>
    </row>
    <row r="22" spans="1:37">
      <c r="A22" t="s">
        <v>236</v>
      </c>
      <c r="B22" t="s">
        <v>501</v>
      </c>
      <c r="C22" t="s">
        <v>502</v>
      </c>
      <c r="D22" t="s">
        <v>65</v>
      </c>
      <c r="E22">
        <v>471.43438700000002</v>
      </c>
      <c r="F22">
        <v>491.84494000000001</v>
      </c>
      <c r="G22">
        <v>512.51635699999997</v>
      </c>
      <c r="H22">
        <v>533.45538299999998</v>
      </c>
      <c r="I22">
        <v>554.238831</v>
      </c>
      <c r="J22">
        <v>575.714294</v>
      </c>
      <c r="K22">
        <v>597.39227300000005</v>
      </c>
      <c r="L22">
        <v>619.26934800000004</v>
      </c>
      <c r="M22">
        <v>641.319031</v>
      </c>
      <c r="N22">
        <v>663.55352800000003</v>
      </c>
      <c r="O22">
        <v>686.00372300000004</v>
      </c>
      <c r="P22">
        <v>708.66863999999998</v>
      </c>
      <c r="Q22">
        <v>731.52404799999999</v>
      </c>
      <c r="R22">
        <v>754.45385699999997</v>
      </c>
      <c r="S22">
        <v>777.34704599999998</v>
      </c>
      <c r="T22">
        <v>800.92687999999998</v>
      </c>
      <c r="U22">
        <v>822.77734399999997</v>
      </c>
      <c r="V22">
        <v>845.11566200000004</v>
      </c>
      <c r="W22">
        <v>869.26684599999999</v>
      </c>
      <c r="X22">
        <v>890.50476100000003</v>
      </c>
      <c r="Y22">
        <v>914.88482699999997</v>
      </c>
      <c r="Z22">
        <v>935.08892800000001</v>
      </c>
      <c r="AA22">
        <v>955.04095500000005</v>
      </c>
      <c r="AB22">
        <v>976.599243</v>
      </c>
      <c r="AC22">
        <v>999.34759499999996</v>
      </c>
      <c r="AD22">
        <v>1017.272034</v>
      </c>
      <c r="AE22">
        <v>1038.518311</v>
      </c>
      <c r="AF22">
        <v>1061.2109379999999</v>
      </c>
      <c r="AG22">
        <v>1079.397461</v>
      </c>
      <c r="AH22">
        <v>1099.1741939999999</v>
      </c>
      <c r="AI22">
        <v>1119.6521</v>
      </c>
      <c r="AJ22">
        <v>1140.9063719999999</v>
      </c>
      <c r="AK22" s="25">
        <v>2.9000000000000001E-2</v>
      </c>
    </row>
    <row r="23" spans="1:37">
      <c r="A23" t="s">
        <v>109</v>
      </c>
      <c r="B23" t="s">
        <v>503</v>
      </c>
      <c r="C23" t="s">
        <v>504</v>
      </c>
      <c r="D23" t="s">
        <v>65</v>
      </c>
      <c r="E23">
        <v>6947.4467770000001</v>
      </c>
      <c r="F23">
        <v>7183.3847660000001</v>
      </c>
      <c r="G23">
        <v>7416.1372069999998</v>
      </c>
      <c r="H23">
        <v>7645.1948240000002</v>
      </c>
      <c r="I23">
        <v>7870.6787109999996</v>
      </c>
      <c r="J23">
        <v>8091.9873049999997</v>
      </c>
      <c r="K23">
        <v>8308.2060550000006</v>
      </c>
      <c r="L23">
        <v>8520.4150389999995</v>
      </c>
      <c r="M23">
        <v>8727.4648440000001</v>
      </c>
      <c r="N23">
        <v>8927.78125</v>
      </c>
      <c r="O23">
        <v>9121.4033199999994</v>
      </c>
      <c r="P23">
        <v>9307.3125</v>
      </c>
      <c r="Q23">
        <v>9490.1621090000008</v>
      </c>
      <c r="R23">
        <v>9669.2734380000002</v>
      </c>
      <c r="S23">
        <v>9845.1386719999991</v>
      </c>
      <c r="T23">
        <v>10017.084961</v>
      </c>
      <c r="U23">
        <v>10185.121094</v>
      </c>
      <c r="V23">
        <v>10345.557617</v>
      </c>
      <c r="W23">
        <v>10498.040039</v>
      </c>
      <c r="X23">
        <v>10645.753906</v>
      </c>
      <c r="Y23">
        <v>10780.290039</v>
      </c>
      <c r="Z23">
        <v>10918.349609000001</v>
      </c>
      <c r="AA23">
        <v>11053.876953000001</v>
      </c>
      <c r="AB23">
        <v>11189.546875</v>
      </c>
      <c r="AC23">
        <v>11325.998046999999</v>
      </c>
      <c r="AD23">
        <v>11462.277344</v>
      </c>
      <c r="AE23">
        <v>11598.004883</v>
      </c>
      <c r="AF23">
        <v>11733.375</v>
      </c>
      <c r="AG23">
        <v>11890.436523</v>
      </c>
      <c r="AH23">
        <v>12050.144531</v>
      </c>
      <c r="AI23">
        <v>12215.411133</v>
      </c>
      <c r="AJ23">
        <v>12388.110352</v>
      </c>
      <c r="AK23" s="25">
        <v>1.9E-2</v>
      </c>
    </row>
    <row r="24" spans="1:37">
      <c r="A24" t="s">
        <v>230</v>
      </c>
      <c r="B24" t="s">
        <v>505</v>
      </c>
      <c r="C24" t="s">
        <v>506</v>
      </c>
      <c r="D24" t="s">
        <v>65</v>
      </c>
      <c r="E24">
        <v>4046.6586910000001</v>
      </c>
      <c r="F24">
        <v>4219.1118159999996</v>
      </c>
      <c r="G24">
        <v>4391.2436520000001</v>
      </c>
      <c r="H24">
        <v>4562.7128910000001</v>
      </c>
      <c r="I24">
        <v>4733.5976559999999</v>
      </c>
      <c r="J24">
        <v>4903.6450199999999</v>
      </c>
      <c r="K24">
        <v>5072.6923829999996</v>
      </c>
      <c r="L24">
        <v>5240.2426759999998</v>
      </c>
      <c r="M24">
        <v>5405.8671880000002</v>
      </c>
      <c r="N24">
        <v>5568.7504879999997</v>
      </c>
      <c r="O24">
        <v>5726.5263670000004</v>
      </c>
      <c r="P24">
        <v>5880.4726559999999</v>
      </c>
      <c r="Q24">
        <v>6030.6547849999997</v>
      </c>
      <c r="R24">
        <v>6177.5961909999996</v>
      </c>
      <c r="S24">
        <v>6321.5209960000002</v>
      </c>
      <c r="T24">
        <v>6461.654297</v>
      </c>
      <c r="U24">
        <v>6597.6958009999998</v>
      </c>
      <c r="V24">
        <v>6729.9067379999997</v>
      </c>
      <c r="W24">
        <v>6854.9536129999997</v>
      </c>
      <c r="X24">
        <v>6971.7680659999996</v>
      </c>
      <c r="Y24">
        <v>7081.9624020000001</v>
      </c>
      <c r="Z24">
        <v>7186.9819340000004</v>
      </c>
      <c r="AA24">
        <v>7288.4995120000003</v>
      </c>
      <c r="AB24">
        <v>7388.1206050000001</v>
      </c>
      <c r="AC24">
        <v>7487.5722660000001</v>
      </c>
      <c r="AD24">
        <v>7585.8979490000002</v>
      </c>
      <c r="AE24">
        <v>7682.7075199999999</v>
      </c>
      <c r="AF24">
        <v>7778.1733400000003</v>
      </c>
      <c r="AG24">
        <v>7871.8232420000004</v>
      </c>
      <c r="AH24">
        <v>7964.3715819999998</v>
      </c>
      <c r="AI24">
        <v>8057.3378910000001</v>
      </c>
      <c r="AJ24">
        <v>8153.0107420000004</v>
      </c>
      <c r="AK24" s="25">
        <v>2.3E-2</v>
      </c>
    </row>
    <row r="25" spans="1:37">
      <c r="A25" t="s">
        <v>233</v>
      </c>
      <c r="B25" t="s">
        <v>507</v>
      </c>
      <c r="C25" t="s">
        <v>508</v>
      </c>
      <c r="D25" t="s">
        <v>65</v>
      </c>
      <c r="E25">
        <v>1295.179077</v>
      </c>
      <c r="F25">
        <v>1343.4682620000001</v>
      </c>
      <c r="G25">
        <v>1391.3382570000001</v>
      </c>
      <c r="H25">
        <v>1438.7592770000001</v>
      </c>
      <c r="I25">
        <v>1485.7613530000001</v>
      </c>
      <c r="J25">
        <v>1531.940552</v>
      </c>
      <c r="K25">
        <v>1576.386841</v>
      </c>
      <c r="L25">
        <v>1620.3726810000001</v>
      </c>
      <c r="M25">
        <v>1662.9125979999999</v>
      </c>
      <c r="N25">
        <v>1702.92749</v>
      </c>
      <c r="O25">
        <v>1742.356323</v>
      </c>
      <c r="P25">
        <v>1778.2491460000001</v>
      </c>
      <c r="Q25">
        <v>1814.6721190000001</v>
      </c>
      <c r="R25">
        <v>1849.9907229999999</v>
      </c>
      <c r="S25">
        <v>1884.102539</v>
      </c>
      <c r="T25">
        <v>1916.9111330000001</v>
      </c>
      <c r="U25">
        <v>1948.7333980000001</v>
      </c>
      <c r="V25">
        <v>1979.903564</v>
      </c>
      <c r="W25">
        <v>2009.6557620000001</v>
      </c>
      <c r="X25">
        <v>2040.539307</v>
      </c>
      <c r="Y25">
        <v>2065.6286620000001</v>
      </c>
      <c r="Z25">
        <v>2097.0771479999999</v>
      </c>
      <c r="AA25">
        <v>2129.0759280000002</v>
      </c>
      <c r="AB25">
        <v>2161.679932</v>
      </c>
      <c r="AC25">
        <v>2194.7248540000001</v>
      </c>
      <c r="AD25">
        <v>2228.1723630000001</v>
      </c>
      <c r="AE25">
        <v>2261.8781739999999</v>
      </c>
      <c r="AF25">
        <v>2295.7185060000002</v>
      </c>
      <c r="AG25">
        <v>2352.060547</v>
      </c>
      <c r="AH25">
        <v>2410.9411620000001</v>
      </c>
      <c r="AI25">
        <v>2473.4633789999998</v>
      </c>
      <c r="AJ25">
        <v>2538.9121089999999</v>
      </c>
      <c r="AK25" s="25">
        <v>2.1999999999999999E-2</v>
      </c>
    </row>
    <row r="26" spans="1:37">
      <c r="A26" t="s">
        <v>236</v>
      </c>
      <c r="B26" t="s">
        <v>509</v>
      </c>
      <c r="C26" t="s">
        <v>510</v>
      </c>
      <c r="D26" t="s">
        <v>65</v>
      </c>
      <c r="E26">
        <v>1605.609009</v>
      </c>
      <c r="F26">
        <v>1620.8045649999999</v>
      </c>
      <c r="G26">
        <v>1633.5550539999999</v>
      </c>
      <c r="H26">
        <v>1643.7226559999999</v>
      </c>
      <c r="I26">
        <v>1651.3195800000001</v>
      </c>
      <c r="J26">
        <v>1656.4017329999999</v>
      </c>
      <c r="K26">
        <v>1659.1273189999999</v>
      </c>
      <c r="L26">
        <v>1659.8001710000001</v>
      </c>
      <c r="M26">
        <v>1658.684937</v>
      </c>
      <c r="N26">
        <v>1656.1032709999999</v>
      </c>
      <c r="O26">
        <v>1652.52063</v>
      </c>
      <c r="P26">
        <v>1648.590698</v>
      </c>
      <c r="Q26">
        <v>1644.8344729999999</v>
      </c>
      <c r="R26">
        <v>1641.6866460000001</v>
      </c>
      <c r="S26">
        <v>1639.515991</v>
      </c>
      <c r="T26">
        <v>1638.5198969999999</v>
      </c>
      <c r="U26">
        <v>1638.69165</v>
      </c>
      <c r="V26">
        <v>1635.7467039999999</v>
      </c>
      <c r="W26">
        <v>1633.430664</v>
      </c>
      <c r="X26">
        <v>1633.4464109999999</v>
      </c>
      <c r="Y26">
        <v>1632.6994629999999</v>
      </c>
      <c r="Z26">
        <v>1634.2907709999999</v>
      </c>
      <c r="AA26">
        <v>1636.30188</v>
      </c>
      <c r="AB26">
        <v>1639.7457280000001</v>
      </c>
      <c r="AC26">
        <v>1643.7014160000001</v>
      </c>
      <c r="AD26">
        <v>1648.2075199999999</v>
      </c>
      <c r="AE26">
        <v>1653.4189449999999</v>
      </c>
      <c r="AF26">
        <v>1659.4829099999999</v>
      </c>
      <c r="AG26">
        <v>1666.5529790000001</v>
      </c>
      <c r="AH26">
        <v>1674.832275</v>
      </c>
      <c r="AI26">
        <v>1684.6103519999999</v>
      </c>
      <c r="AJ26">
        <v>1696.187866</v>
      </c>
      <c r="AK26" s="25">
        <v>2E-3</v>
      </c>
    </row>
    <row r="27" spans="1:37">
      <c r="A27" t="s">
        <v>112</v>
      </c>
      <c r="B27" t="s">
        <v>511</v>
      </c>
      <c r="C27" t="s">
        <v>512</v>
      </c>
      <c r="D27" t="s">
        <v>65</v>
      </c>
      <c r="E27">
        <v>1379.3229980000001</v>
      </c>
      <c r="F27">
        <v>1391.385986</v>
      </c>
      <c r="G27">
        <v>1403.835693</v>
      </c>
      <c r="H27">
        <v>1419.2583010000001</v>
      </c>
      <c r="I27">
        <v>1448.4960940000001</v>
      </c>
      <c r="J27">
        <v>1478.064453</v>
      </c>
      <c r="K27">
        <v>1510.796875</v>
      </c>
      <c r="L27">
        <v>1543.6757809999999</v>
      </c>
      <c r="M27">
        <v>1578.9682620000001</v>
      </c>
      <c r="N27">
        <v>1614.1362300000001</v>
      </c>
      <c r="O27">
        <v>1651.634033</v>
      </c>
      <c r="P27">
        <v>1689.750732</v>
      </c>
      <c r="Q27">
        <v>1740.8610839999999</v>
      </c>
      <c r="R27">
        <v>1795.309937</v>
      </c>
      <c r="S27">
        <v>1853.1914059999999</v>
      </c>
      <c r="T27">
        <v>1913.60376</v>
      </c>
      <c r="U27">
        <v>1977.8479</v>
      </c>
      <c r="V27">
        <v>2042.4748540000001</v>
      </c>
      <c r="W27">
        <v>2110.945557</v>
      </c>
      <c r="X27">
        <v>2183.9602049999999</v>
      </c>
      <c r="Y27">
        <v>2261.54126</v>
      </c>
      <c r="Z27">
        <v>2347.6184079999998</v>
      </c>
      <c r="AA27">
        <v>2436.4643550000001</v>
      </c>
      <c r="AB27">
        <v>2530.3549800000001</v>
      </c>
      <c r="AC27">
        <v>2629.6677249999998</v>
      </c>
      <c r="AD27">
        <v>2734.4638669999999</v>
      </c>
      <c r="AE27">
        <v>2844.7460940000001</v>
      </c>
      <c r="AF27">
        <v>2959.296143</v>
      </c>
      <c r="AG27">
        <v>3079.4279790000001</v>
      </c>
      <c r="AH27">
        <v>3205.2280270000001</v>
      </c>
      <c r="AI27">
        <v>3337.0161130000001</v>
      </c>
      <c r="AJ27">
        <v>3474.83374</v>
      </c>
      <c r="AK27" s="25">
        <v>0.03</v>
      </c>
    </row>
    <row r="28" spans="1:37">
      <c r="A28" t="s">
        <v>230</v>
      </c>
      <c r="B28" t="s">
        <v>513</v>
      </c>
      <c r="C28" t="s">
        <v>514</v>
      </c>
      <c r="D28" t="s">
        <v>65</v>
      </c>
      <c r="E28">
        <v>606.92608600000005</v>
      </c>
      <c r="F28">
        <v>608.32055700000001</v>
      </c>
      <c r="G28">
        <v>609.49395800000002</v>
      </c>
      <c r="H28">
        <v>613.88934300000005</v>
      </c>
      <c r="I28">
        <v>631.87908900000002</v>
      </c>
      <c r="J28">
        <v>650.90508999999997</v>
      </c>
      <c r="K28">
        <v>672.21917699999995</v>
      </c>
      <c r="L28">
        <v>694.35601799999995</v>
      </c>
      <c r="M28">
        <v>717.23980700000004</v>
      </c>
      <c r="N28">
        <v>739.71936000000005</v>
      </c>
      <c r="O28">
        <v>764.24530000000004</v>
      </c>
      <c r="P28">
        <v>789.70165999999995</v>
      </c>
      <c r="Q28">
        <v>820.808899</v>
      </c>
      <c r="R28">
        <v>852.95581100000004</v>
      </c>
      <c r="S28">
        <v>887.88818400000002</v>
      </c>
      <c r="T28">
        <v>924.80334500000004</v>
      </c>
      <c r="U28">
        <v>963.56658900000002</v>
      </c>
      <c r="V28">
        <v>1002.215027</v>
      </c>
      <c r="W28">
        <v>1044.680908</v>
      </c>
      <c r="X28">
        <v>1089.0356449999999</v>
      </c>
      <c r="Y28">
        <v>1135.5133060000001</v>
      </c>
      <c r="Z28">
        <v>1187.4077150000001</v>
      </c>
      <c r="AA28">
        <v>1239.033447</v>
      </c>
      <c r="AB28">
        <v>1292.720703</v>
      </c>
      <c r="AC28">
        <v>1348.8752440000001</v>
      </c>
      <c r="AD28">
        <v>1407.685303</v>
      </c>
      <c r="AE28">
        <v>1469.3168949999999</v>
      </c>
      <c r="AF28">
        <v>1533.778198</v>
      </c>
      <c r="AG28">
        <v>1600.4326169999999</v>
      </c>
      <c r="AH28">
        <v>1670.403564</v>
      </c>
      <c r="AI28">
        <v>1744.00647</v>
      </c>
      <c r="AJ28">
        <v>1821.218018</v>
      </c>
      <c r="AK28" s="25">
        <v>3.5999999999999997E-2</v>
      </c>
    </row>
    <row r="29" spans="1:37">
      <c r="A29" t="s">
        <v>233</v>
      </c>
      <c r="B29" t="s">
        <v>515</v>
      </c>
      <c r="C29" t="s">
        <v>516</v>
      </c>
      <c r="D29" t="s">
        <v>65</v>
      </c>
      <c r="E29">
        <v>234.10734600000001</v>
      </c>
      <c r="F29">
        <v>247.20568800000001</v>
      </c>
      <c r="G29">
        <v>260.73577899999998</v>
      </c>
      <c r="H29">
        <v>274.58999599999999</v>
      </c>
      <c r="I29">
        <v>289.129547</v>
      </c>
      <c r="J29">
        <v>304.15417500000001</v>
      </c>
      <c r="K29">
        <v>319.64181500000001</v>
      </c>
      <c r="L29">
        <v>334.73031600000002</v>
      </c>
      <c r="M29">
        <v>351.49865699999998</v>
      </c>
      <c r="N29">
        <v>369.040955</v>
      </c>
      <c r="O29">
        <v>387.364349</v>
      </c>
      <c r="P29">
        <v>406.52908300000001</v>
      </c>
      <c r="Q29">
        <v>426.59787</v>
      </c>
      <c r="R29">
        <v>447.35546900000003</v>
      </c>
      <c r="S29">
        <v>468.96127300000001</v>
      </c>
      <c r="T29">
        <v>490.39752199999998</v>
      </c>
      <c r="U29">
        <v>513.72070299999996</v>
      </c>
      <c r="V29">
        <v>538.03698699999995</v>
      </c>
      <c r="W29">
        <v>563.30780000000004</v>
      </c>
      <c r="X29">
        <v>589.51892099999998</v>
      </c>
      <c r="Y29">
        <v>616.74249299999997</v>
      </c>
      <c r="Z29">
        <v>644.96807899999999</v>
      </c>
      <c r="AA29">
        <v>674.11047399999995</v>
      </c>
      <c r="AB29">
        <v>704.14202899999998</v>
      </c>
      <c r="AC29">
        <v>735.06426999999996</v>
      </c>
      <c r="AD29">
        <v>766.88793899999996</v>
      </c>
      <c r="AE29">
        <v>799.57794200000001</v>
      </c>
      <c r="AF29">
        <v>832.12823500000002</v>
      </c>
      <c r="AG29">
        <v>866.645081</v>
      </c>
      <c r="AH29">
        <v>902.16241500000001</v>
      </c>
      <c r="AI29">
        <v>938.72778300000004</v>
      </c>
      <c r="AJ29">
        <v>976.38500999999997</v>
      </c>
      <c r="AK29" s="25">
        <v>4.7E-2</v>
      </c>
    </row>
    <row r="30" spans="1:37">
      <c r="A30" t="s">
        <v>236</v>
      </c>
      <c r="B30" t="s">
        <v>517</v>
      </c>
      <c r="C30" t="s">
        <v>518</v>
      </c>
      <c r="D30" t="s">
        <v>65</v>
      </c>
      <c r="E30">
        <v>538.28949</v>
      </c>
      <c r="F30">
        <v>535.85974099999999</v>
      </c>
      <c r="G30">
        <v>533.60601799999995</v>
      </c>
      <c r="H30">
        <v>530.77886999999998</v>
      </c>
      <c r="I30">
        <v>527.48742700000003</v>
      </c>
      <c r="J30">
        <v>523.00518799999998</v>
      </c>
      <c r="K30">
        <v>518.93585199999995</v>
      </c>
      <c r="L30">
        <v>514.58947799999999</v>
      </c>
      <c r="M30">
        <v>510.22976699999998</v>
      </c>
      <c r="N30">
        <v>505.37591600000002</v>
      </c>
      <c r="O30">
        <v>500.02435300000002</v>
      </c>
      <c r="P30">
        <v>493.520081</v>
      </c>
      <c r="Q30">
        <v>493.454407</v>
      </c>
      <c r="R30">
        <v>494.998627</v>
      </c>
      <c r="S30">
        <v>496.34188799999998</v>
      </c>
      <c r="T30">
        <v>498.40289300000001</v>
      </c>
      <c r="U30">
        <v>500.560608</v>
      </c>
      <c r="V30">
        <v>502.22289999999998</v>
      </c>
      <c r="W30">
        <v>502.95669600000002</v>
      </c>
      <c r="X30">
        <v>505.40570100000002</v>
      </c>
      <c r="Y30">
        <v>509.28549199999998</v>
      </c>
      <c r="Z30">
        <v>515.24267599999996</v>
      </c>
      <c r="AA30">
        <v>523.32031199999994</v>
      </c>
      <c r="AB30">
        <v>533.49218800000006</v>
      </c>
      <c r="AC30">
        <v>545.72820999999999</v>
      </c>
      <c r="AD30">
        <v>559.89056400000004</v>
      </c>
      <c r="AE30">
        <v>575.85131799999999</v>
      </c>
      <c r="AF30">
        <v>593.38970900000004</v>
      </c>
      <c r="AG30">
        <v>612.350281</v>
      </c>
      <c r="AH30">
        <v>632.66216999999995</v>
      </c>
      <c r="AI30">
        <v>654.28161599999999</v>
      </c>
      <c r="AJ30">
        <v>677.23065199999996</v>
      </c>
      <c r="AK30" s="25">
        <v>7.0000000000000001E-3</v>
      </c>
    </row>
    <row r="31" spans="1:37">
      <c r="A31" t="s">
        <v>115</v>
      </c>
      <c r="B31" t="s">
        <v>519</v>
      </c>
      <c r="C31" t="s">
        <v>520</v>
      </c>
      <c r="D31" t="s">
        <v>65</v>
      </c>
      <c r="E31">
        <v>2112.6477049999999</v>
      </c>
      <c r="F31">
        <v>2211.4155270000001</v>
      </c>
      <c r="G31">
        <v>2320.1520999999998</v>
      </c>
      <c r="H31">
        <v>2425.6743160000001</v>
      </c>
      <c r="I31">
        <v>2529.383789</v>
      </c>
      <c r="J31">
        <v>2631.2365719999998</v>
      </c>
      <c r="K31">
        <v>2733.1489259999998</v>
      </c>
      <c r="L31">
        <v>2835.1909179999998</v>
      </c>
      <c r="M31">
        <v>2955.2314449999999</v>
      </c>
      <c r="N31">
        <v>3056.3933109999998</v>
      </c>
      <c r="O31">
        <v>3181.1652829999998</v>
      </c>
      <c r="P31">
        <v>3285.4895019999999</v>
      </c>
      <c r="Q31">
        <v>3407.0317380000001</v>
      </c>
      <c r="R31">
        <v>3514.7666020000001</v>
      </c>
      <c r="S31">
        <v>3637.624268</v>
      </c>
      <c r="T31">
        <v>3762.9335940000001</v>
      </c>
      <c r="U31">
        <v>3891.2160640000002</v>
      </c>
      <c r="V31">
        <v>4022.2619629999999</v>
      </c>
      <c r="W31">
        <v>4154.658203</v>
      </c>
      <c r="X31">
        <v>4287.4370120000003</v>
      </c>
      <c r="Y31">
        <v>4432.90625</v>
      </c>
      <c r="Z31">
        <v>4599.0815430000002</v>
      </c>
      <c r="AA31">
        <v>4742.9150390000004</v>
      </c>
      <c r="AB31">
        <v>4880.5512699999999</v>
      </c>
      <c r="AC31">
        <v>5058.9677730000003</v>
      </c>
      <c r="AD31">
        <v>5194.3686520000001</v>
      </c>
      <c r="AE31">
        <v>5373.4912109999996</v>
      </c>
      <c r="AF31">
        <v>5505.0087890000004</v>
      </c>
      <c r="AG31">
        <v>5674.8237300000001</v>
      </c>
      <c r="AH31">
        <v>5790.4140619999998</v>
      </c>
      <c r="AI31">
        <v>5922.0483400000003</v>
      </c>
      <c r="AJ31">
        <v>6057.375</v>
      </c>
      <c r="AK31" s="25">
        <v>3.5000000000000003E-2</v>
      </c>
    </row>
    <row r="32" spans="1:37">
      <c r="A32" t="s">
        <v>230</v>
      </c>
      <c r="B32" t="s">
        <v>521</v>
      </c>
      <c r="C32" t="s">
        <v>522</v>
      </c>
      <c r="D32" t="s">
        <v>65</v>
      </c>
      <c r="E32">
        <v>873.03411900000003</v>
      </c>
      <c r="F32">
        <v>913.90039100000001</v>
      </c>
      <c r="G32">
        <v>956.12579300000004</v>
      </c>
      <c r="H32">
        <v>999.18878199999995</v>
      </c>
      <c r="I32">
        <v>1044.95813</v>
      </c>
      <c r="J32">
        <v>1092.1547849999999</v>
      </c>
      <c r="K32">
        <v>1140.7441409999999</v>
      </c>
      <c r="L32">
        <v>1190.5158690000001</v>
      </c>
      <c r="M32">
        <v>1241.3286129999999</v>
      </c>
      <c r="N32">
        <v>1291.0783690000001</v>
      </c>
      <c r="O32">
        <v>1343.3066409999999</v>
      </c>
      <c r="P32">
        <v>1395.9609379999999</v>
      </c>
      <c r="Q32">
        <v>1449.1429439999999</v>
      </c>
      <c r="R32">
        <v>1503.2014160000001</v>
      </c>
      <c r="S32">
        <v>1558.5489500000001</v>
      </c>
      <c r="T32">
        <v>1615.2867429999999</v>
      </c>
      <c r="U32">
        <v>1673.1967770000001</v>
      </c>
      <c r="V32">
        <v>1732.309082</v>
      </c>
      <c r="W32">
        <v>1792.2979740000001</v>
      </c>
      <c r="X32">
        <v>1851.9064940000001</v>
      </c>
      <c r="Y32">
        <v>1913.694702</v>
      </c>
      <c r="Z32">
        <v>1976.798462</v>
      </c>
      <c r="AA32">
        <v>2041.3127440000001</v>
      </c>
      <c r="AB32">
        <v>2106.7690429999998</v>
      </c>
      <c r="AC32">
        <v>2173.0434570000002</v>
      </c>
      <c r="AD32">
        <v>2239.9194339999999</v>
      </c>
      <c r="AE32">
        <v>2306.7333979999999</v>
      </c>
      <c r="AF32">
        <v>2373.7189939999998</v>
      </c>
      <c r="AG32">
        <v>2439.8715820000002</v>
      </c>
      <c r="AH32">
        <v>2504.531982</v>
      </c>
      <c r="AI32">
        <v>2567.9826659999999</v>
      </c>
      <c r="AJ32">
        <v>2630.9533689999998</v>
      </c>
      <c r="AK32" s="25">
        <v>3.5999999999999997E-2</v>
      </c>
    </row>
    <row r="33" spans="1:37">
      <c r="A33" t="s">
        <v>233</v>
      </c>
      <c r="B33" t="s">
        <v>523</v>
      </c>
      <c r="C33" t="s">
        <v>524</v>
      </c>
      <c r="D33" t="s">
        <v>65</v>
      </c>
      <c r="E33">
        <v>1016.496521</v>
      </c>
      <c r="F33">
        <v>1073.724976</v>
      </c>
      <c r="G33">
        <v>1139.809082</v>
      </c>
      <c r="H33">
        <v>1202.125732</v>
      </c>
      <c r="I33">
        <v>1260.2298579999999</v>
      </c>
      <c r="J33">
        <v>1315.3835449999999</v>
      </c>
      <c r="K33">
        <v>1369.545044</v>
      </c>
      <c r="L33">
        <v>1422.9476320000001</v>
      </c>
      <c r="M33">
        <v>1493.837769</v>
      </c>
      <c r="N33">
        <v>1546.6704099999999</v>
      </c>
      <c r="O33">
        <v>1620.6801760000001</v>
      </c>
      <c r="P33">
        <v>1673.7733149999999</v>
      </c>
      <c r="Q33">
        <v>1743.4377440000001</v>
      </c>
      <c r="R33">
        <v>1798.259888</v>
      </c>
      <c r="S33">
        <v>1866.6694339999999</v>
      </c>
      <c r="T33">
        <v>1935.780029</v>
      </c>
      <c r="U33">
        <v>2006.3061520000001</v>
      </c>
      <c r="V33">
        <v>2077.9997560000002</v>
      </c>
      <c r="W33">
        <v>2150.336182</v>
      </c>
      <c r="X33">
        <v>2223.1044919999999</v>
      </c>
      <c r="Y33">
        <v>2306.3666990000002</v>
      </c>
      <c r="Z33">
        <v>2407.8151859999998</v>
      </c>
      <c r="AA33">
        <v>2486.1030270000001</v>
      </c>
      <c r="AB33">
        <v>2556.2795409999999</v>
      </c>
      <c r="AC33">
        <v>2667.1564939999998</v>
      </c>
      <c r="AD33">
        <v>2733.2145999999998</v>
      </c>
      <c r="AE33">
        <v>2842.8691410000001</v>
      </c>
      <c r="AF33">
        <v>2904.5004880000001</v>
      </c>
      <c r="AG33">
        <v>3005.2885740000002</v>
      </c>
      <c r="AH33">
        <v>3053.1154790000001</v>
      </c>
      <c r="AI33">
        <v>3117.8771969999998</v>
      </c>
      <c r="AJ33">
        <v>3185.9638669999999</v>
      </c>
      <c r="AK33" s="25">
        <v>3.7999999999999999E-2</v>
      </c>
    </row>
    <row r="34" spans="1:37">
      <c r="A34" t="s">
        <v>236</v>
      </c>
      <c r="B34" t="s">
        <v>525</v>
      </c>
      <c r="C34" t="s">
        <v>526</v>
      </c>
      <c r="D34" t="s">
        <v>65</v>
      </c>
      <c r="E34">
        <v>223.11705000000001</v>
      </c>
      <c r="F34">
        <v>223.79014599999999</v>
      </c>
      <c r="G34">
        <v>224.21734599999999</v>
      </c>
      <c r="H34">
        <v>224.35992400000001</v>
      </c>
      <c r="I34">
        <v>224.19577000000001</v>
      </c>
      <c r="J34">
        <v>223.698318</v>
      </c>
      <c r="K34">
        <v>222.85998499999999</v>
      </c>
      <c r="L34">
        <v>221.727585</v>
      </c>
      <c r="M34">
        <v>220.06485000000001</v>
      </c>
      <c r="N34">
        <v>218.644531</v>
      </c>
      <c r="O34">
        <v>217.178482</v>
      </c>
      <c r="P34">
        <v>215.75508099999999</v>
      </c>
      <c r="Q34">
        <v>214.45124799999999</v>
      </c>
      <c r="R34">
        <v>213.305206</v>
      </c>
      <c r="S34">
        <v>212.40597500000001</v>
      </c>
      <c r="T34">
        <v>211.866806</v>
      </c>
      <c r="U34">
        <v>211.71324200000001</v>
      </c>
      <c r="V34">
        <v>211.95313999999999</v>
      </c>
      <c r="W34">
        <v>212.02387999999999</v>
      </c>
      <c r="X34">
        <v>212.42585800000001</v>
      </c>
      <c r="Y34">
        <v>212.84466599999999</v>
      </c>
      <c r="Z34">
        <v>214.46769699999999</v>
      </c>
      <c r="AA34">
        <v>215.49920700000001</v>
      </c>
      <c r="AB34">
        <v>217.50251800000001</v>
      </c>
      <c r="AC34">
        <v>218.767471</v>
      </c>
      <c r="AD34">
        <v>221.23474100000001</v>
      </c>
      <c r="AE34">
        <v>223.888824</v>
      </c>
      <c r="AF34">
        <v>226.78890999999999</v>
      </c>
      <c r="AG34">
        <v>229.66345200000001</v>
      </c>
      <c r="AH34">
        <v>232.76660200000001</v>
      </c>
      <c r="AI34">
        <v>236.188492</v>
      </c>
      <c r="AJ34">
        <v>240.45796200000001</v>
      </c>
      <c r="AK34" s="25">
        <v>2E-3</v>
      </c>
    </row>
    <row r="35" spans="1:37">
      <c r="A35" t="s">
        <v>118</v>
      </c>
      <c r="B35" t="s">
        <v>527</v>
      </c>
      <c r="C35" t="s">
        <v>528</v>
      </c>
      <c r="D35" t="s">
        <v>65</v>
      </c>
      <c r="E35">
        <v>1688.3538820000001</v>
      </c>
      <c r="F35">
        <v>1721.8793949999999</v>
      </c>
      <c r="G35">
        <v>1755.8984379999999</v>
      </c>
      <c r="H35">
        <v>1785.213135</v>
      </c>
      <c r="I35">
        <v>1809.697754</v>
      </c>
      <c r="J35">
        <v>1827.3476559999999</v>
      </c>
      <c r="K35">
        <v>1852.1552730000001</v>
      </c>
      <c r="L35">
        <v>1874.0119629999999</v>
      </c>
      <c r="M35">
        <v>1889.5063479999999</v>
      </c>
      <c r="N35">
        <v>1896.494385</v>
      </c>
      <c r="O35">
        <v>1908.606812</v>
      </c>
      <c r="P35">
        <v>1928.4957280000001</v>
      </c>
      <c r="Q35">
        <v>1952.008789</v>
      </c>
      <c r="R35">
        <v>1974.533813</v>
      </c>
      <c r="S35">
        <v>2000.920654</v>
      </c>
      <c r="T35">
        <v>2023.3070070000001</v>
      </c>
      <c r="U35">
        <v>2048.607422</v>
      </c>
      <c r="V35">
        <v>2066.2482909999999</v>
      </c>
      <c r="W35">
        <v>2092.51001</v>
      </c>
      <c r="X35">
        <v>2108.686768</v>
      </c>
      <c r="Y35">
        <v>2129.217529</v>
      </c>
      <c r="Z35">
        <v>2144.4267580000001</v>
      </c>
      <c r="AA35">
        <v>2168.9025879999999</v>
      </c>
      <c r="AB35">
        <v>2203.9533689999998</v>
      </c>
      <c r="AC35">
        <v>2238.908203</v>
      </c>
      <c r="AD35">
        <v>2272.157471</v>
      </c>
      <c r="AE35">
        <v>2305.0834960000002</v>
      </c>
      <c r="AF35">
        <v>2338.9572750000002</v>
      </c>
      <c r="AG35">
        <v>2373.6291500000002</v>
      </c>
      <c r="AH35">
        <v>2401.8332519999999</v>
      </c>
      <c r="AI35">
        <v>2436.89624</v>
      </c>
      <c r="AJ35">
        <v>2475.241211</v>
      </c>
      <c r="AK35" s="25">
        <v>1.2E-2</v>
      </c>
    </row>
    <row r="36" spans="1:37">
      <c r="A36" t="s">
        <v>230</v>
      </c>
      <c r="B36" t="s">
        <v>529</v>
      </c>
      <c r="C36" t="s">
        <v>530</v>
      </c>
      <c r="D36" t="s">
        <v>65</v>
      </c>
      <c r="E36">
        <v>1042.8481449999999</v>
      </c>
      <c r="F36">
        <v>1063.1676030000001</v>
      </c>
      <c r="G36">
        <v>1084.3842770000001</v>
      </c>
      <c r="H36">
        <v>1101.358154</v>
      </c>
      <c r="I36">
        <v>1114.0051269999999</v>
      </c>
      <c r="J36">
        <v>1120.3149410000001</v>
      </c>
      <c r="K36">
        <v>1135.272827</v>
      </c>
      <c r="L36">
        <v>1146.8710940000001</v>
      </c>
      <c r="M36">
        <v>1153.0241699999999</v>
      </c>
      <c r="N36">
        <v>1151.6351320000001</v>
      </c>
      <c r="O36">
        <v>1157.533081</v>
      </c>
      <c r="P36">
        <v>1164.2230219999999</v>
      </c>
      <c r="Q36">
        <v>1171.828857</v>
      </c>
      <c r="R36">
        <v>1181.499268</v>
      </c>
      <c r="S36">
        <v>1190.7692870000001</v>
      </c>
      <c r="T36">
        <v>1196.997437</v>
      </c>
      <c r="U36">
        <v>1207.003052</v>
      </c>
      <c r="V36">
        <v>1216.725586</v>
      </c>
      <c r="W36">
        <v>1225.0670170000001</v>
      </c>
      <c r="X36">
        <v>1224.1254879999999</v>
      </c>
      <c r="Y36">
        <v>1227.2430420000001</v>
      </c>
      <c r="Z36">
        <v>1226.518677</v>
      </c>
      <c r="AA36">
        <v>1230.0977780000001</v>
      </c>
      <c r="AB36">
        <v>1244.970703</v>
      </c>
      <c r="AC36">
        <v>1260.563232</v>
      </c>
      <c r="AD36">
        <v>1275.1547849999999</v>
      </c>
      <c r="AE36">
        <v>1287.192871</v>
      </c>
      <c r="AF36">
        <v>1301.9788820000001</v>
      </c>
      <c r="AG36">
        <v>1316.4930420000001</v>
      </c>
      <c r="AH36">
        <v>1328.27478</v>
      </c>
      <c r="AI36">
        <v>1344.4632570000001</v>
      </c>
      <c r="AJ36">
        <v>1362.2771</v>
      </c>
      <c r="AK36" s="25">
        <v>8.9999999999999993E-3</v>
      </c>
    </row>
    <row r="37" spans="1:37">
      <c r="A37" t="s">
        <v>233</v>
      </c>
      <c r="B37" t="s">
        <v>531</v>
      </c>
      <c r="C37" t="s">
        <v>532</v>
      </c>
      <c r="D37" t="s">
        <v>65</v>
      </c>
      <c r="E37">
        <v>218.97323600000001</v>
      </c>
      <c r="F37">
        <v>223.272156</v>
      </c>
      <c r="G37">
        <v>227.391739</v>
      </c>
      <c r="H37">
        <v>231.308212</v>
      </c>
      <c r="I37">
        <v>234.97541799999999</v>
      </c>
      <c r="J37">
        <v>238.386719</v>
      </c>
      <c r="K37">
        <v>240.553741</v>
      </c>
      <c r="L37">
        <v>243.38324</v>
      </c>
      <c r="M37">
        <v>245.84494000000001</v>
      </c>
      <c r="N37">
        <v>247.89111299999999</v>
      </c>
      <c r="O37">
        <v>249.984375</v>
      </c>
      <c r="P37">
        <v>256.17126500000001</v>
      </c>
      <c r="Q37">
        <v>264.96478300000001</v>
      </c>
      <c r="R37">
        <v>270.11795000000001</v>
      </c>
      <c r="S37">
        <v>280.44961499999999</v>
      </c>
      <c r="T37">
        <v>290.647491</v>
      </c>
      <c r="U37">
        <v>300.86203</v>
      </c>
      <c r="V37">
        <v>311.10580399999998</v>
      </c>
      <c r="W37">
        <v>321.60574300000002</v>
      </c>
      <c r="X37">
        <v>332.20992999999999</v>
      </c>
      <c r="Y37">
        <v>343.07543900000002</v>
      </c>
      <c r="Z37">
        <v>351.47152699999998</v>
      </c>
      <c r="AA37">
        <v>362.87753300000003</v>
      </c>
      <c r="AB37">
        <v>374.55169699999999</v>
      </c>
      <c r="AC37">
        <v>386.48291</v>
      </c>
      <c r="AD37">
        <v>398.76312300000001</v>
      </c>
      <c r="AE37">
        <v>411.34954800000003</v>
      </c>
      <c r="AF37">
        <v>424.23852499999998</v>
      </c>
      <c r="AG37">
        <v>437.33657799999997</v>
      </c>
      <c r="AH37">
        <v>450.85098299999999</v>
      </c>
      <c r="AI37">
        <v>464.94070399999998</v>
      </c>
      <c r="AJ37">
        <v>479.79397599999999</v>
      </c>
      <c r="AK37" s="25">
        <v>2.5999999999999999E-2</v>
      </c>
    </row>
    <row r="38" spans="1:37">
      <c r="A38" t="s">
        <v>236</v>
      </c>
      <c r="B38" t="s">
        <v>533</v>
      </c>
      <c r="C38" t="s">
        <v>534</v>
      </c>
      <c r="D38" t="s">
        <v>65</v>
      </c>
      <c r="E38">
        <v>426.53250100000002</v>
      </c>
      <c r="F38">
        <v>435.43975799999998</v>
      </c>
      <c r="G38">
        <v>444.12249800000001</v>
      </c>
      <c r="H38">
        <v>452.54672199999999</v>
      </c>
      <c r="I38">
        <v>460.71710200000001</v>
      </c>
      <c r="J38">
        <v>468.64599600000003</v>
      </c>
      <c r="K38">
        <v>476.32870500000001</v>
      </c>
      <c r="L38">
        <v>483.75762900000001</v>
      </c>
      <c r="M38">
        <v>490.63723800000002</v>
      </c>
      <c r="N38">
        <v>496.96810900000003</v>
      </c>
      <c r="O38">
        <v>501.08932499999997</v>
      </c>
      <c r="P38">
        <v>508.101471</v>
      </c>
      <c r="Q38">
        <v>515.215149</v>
      </c>
      <c r="R38">
        <v>522.91662599999995</v>
      </c>
      <c r="S38">
        <v>529.70184300000005</v>
      </c>
      <c r="T38">
        <v>535.66210899999999</v>
      </c>
      <c r="U38">
        <v>540.74237100000005</v>
      </c>
      <c r="V38">
        <v>538.41687000000002</v>
      </c>
      <c r="W38">
        <v>545.837219</v>
      </c>
      <c r="X38">
        <v>552.35125700000003</v>
      </c>
      <c r="Y38">
        <v>558.89898700000003</v>
      </c>
      <c r="Z38">
        <v>566.43646200000001</v>
      </c>
      <c r="AA38">
        <v>575.92724599999997</v>
      </c>
      <c r="AB38">
        <v>584.43090800000004</v>
      </c>
      <c r="AC38">
        <v>591.86218299999996</v>
      </c>
      <c r="AD38">
        <v>598.23944100000006</v>
      </c>
      <c r="AE38">
        <v>606.54113800000005</v>
      </c>
      <c r="AF38">
        <v>612.73980700000004</v>
      </c>
      <c r="AG38">
        <v>619.79949999999997</v>
      </c>
      <c r="AH38">
        <v>622.707581</v>
      </c>
      <c r="AI38">
        <v>627.49224900000002</v>
      </c>
      <c r="AJ38">
        <v>633.17022699999995</v>
      </c>
      <c r="AK38" s="25">
        <v>1.2999999999999999E-2</v>
      </c>
    </row>
    <row r="39" spans="1:37">
      <c r="A39" t="s">
        <v>121</v>
      </c>
      <c r="B39" t="s">
        <v>535</v>
      </c>
      <c r="C39" t="s">
        <v>536</v>
      </c>
      <c r="D39" t="s">
        <v>65</v>
      </c>
      <c r="E39">
        <v>4652.0673829999996</v>
      </c>
      <c r="F39">
        <v>5110.8017579999996</v>
      </c>
      <c r="G39">
        <v>5585.4775390000004</v>
      </c>
      <c r="H39">
        <v>6076.7622069999998</v>
      </c>
      <c r="I39">
        <v>6564.9736329999996</v>
      </c>
      <c r="J39">
        <v>7074.8217770000001</v>
      </c>
      <c r="K39">
        <v>7608.4208980000003</v>
      </c>
      <c r="L39">
        <v>8165.7568359999996</v>
      </c>
      <c r="M39">
        <v>8727.8896480000003</v>
      </c>
      <c r="N39">
        <v>9329.9833980000003</v>
      </c>
      <c r="O39">
        <v>9932.5898440000001</v>
      </c>
      <c r="P39">
        <v>10574.157227</v>
      </c>
      <c r="Q39">
        <v>11201.826171999999</v>
      </c>
      <c r="R39">
        <v>11866.545898</v>
      </c>
      <c r="S39">
        <v>12537.142578000001</v>
      </c>
      <c r="T39">
        <v>13228.910156</v>
      </c>
      <c r="U39">
        <v>13945.007812</v>
      </c>
      <c r="V39">
        <v>14679.982421999999</v>
      </c>
      <c r="W39">
        <v>15434.644531</v>
      </c>
      <c r="X39">
        <v>16210.09375</v>
      </c>
      <c r="Y39">
        <v>16978.107422000001</v>
      </c>
      <c r="Z39">
        <v>17694.896484000001</v>
      </c>
      <c r="AA39">
        <v>18490.205077999999</v>
      </c>
      <c r="AB39">
        <v>19305.982422000001</v>
      </c>
      <c r="AC39">
        <v>20088.6875</v>
      </c>
      <c r="AD39">
        <v>20920.779297000001</v>
      </c>
      <c r="AE39">
        <v>21710.162109000001</v>
      </c>
      <c r="AF39">
        <v>22547.849609000001</v>
      </c>
      <c r="AG39">
        <v>23326.345702999999</v>
      </c>
      <c r="AH39">
        <v>24172.851562</v>
      </c>
      <c r="AI39">
        <v>25006.294922000001</v>
      </c>
      <c r="AJ39">
        <v>25829.203125</v>
      </c>
      <c r="AK39" s="25">
        <v>5.7000000000000002E-2</v>
      </c>
    </row>
    <row r="40" spans="1:37">
      <c r="A40" t="s">
        <v>230</v>
      </c>
      <c r="B40" t="s">
        <v>537</v>
      </c>
      <c r="C40" t="s">
        <v>538</v>
      </c>
      <c r="D40" t="s">
        <v>65</v>
      </c>
      <c r="E40">
        <v>3577.360107</v>
      </c>
      <c r="F40">
        <v>3938.3286130000001</v>
      </c>
      <c r="G40">
        <v>4317.5356449999999</v>
      </c>
      <c r="H40">
        <v>4709.1152339999999</v>
      </c>
      <c r="I40">
        <v>5101.1967770000001</v>
      </c>
      <c r="J40">
        <v>5511.0297849999997</v>
      </c>
      <c r="K40">
        <v>5940.888672</v>
      </c>
      <c r="L40">
        <v>6390.408203</v>
      </c>
      <c r="M40">
        <v>6858.4506840000004</v>
      </c>
      <c r="N40">
        <v>7345.0073240000002</v>
      </c>
      <c r="O40">
        <v>7849.751953</v>
      </c>
      <c r="P40">
        <v>8371.6982420000004</v>
      </c>
      <c r="Q40">
        <v>8896.1210940000001</v>
      </c>
      <c r="R40">
        <v>9437.3867190000001</v>
      </c>
      <c r="S40">
        <v>9995.8525389999995</v>
      </c>
      <c r="T40">
        <v>10570.341796999999</v>
      </c>
      <c r="U40">
        <v>11162.499023</v>
      </c>
      <c r="V40">
        <v>11769.097656</v>
      </c>
      <c r="W40">
        <v>12389.739258</v>
      </c>
      <c r="X40">
        <v>13025.659180000001</v>
      </c>
      <c r="Y40">
        <v>13658.46875</v>
      </c>
      <c r="Z40">
        <v>14258.640625</v>
      </c>
      <c r="AA40">
        <v>14904.350586</v>
      </c>
      <c r="AB40">
        <v>15558.594727</v>
      </c>
      <c r="AC40">
        <v>16217.874023</v>
      </c>
      <c r="AD40">
        <v>16879.830077999999</v>
      </c>
      <c r="AE40">
        <v>17544.878906000002</v>
      </c>
      <c r="AF40">
        <v>18211.613281000002</v>
      </c>
      <c r="AG40">
        <v>18882.671875</v>
      </c>
      <c r="AH40">
        <v>19552.771484000001</v>
      </c>
      <c r="AI40">
        <v>20220.951172000001</v>
      </c>
      <c r="AJ40">
        <v>20888.732422000001</v>
      </c>
      <c r="AK40" s="25">
        <v>5.8999999999999997E-2</v>
      </c>
    </row>
    <row r="41" spans="1:37">
      <c r="A41" t="s">
        <v>233</v>
      </c>
      <c r="B41" t="s">
        <v>539</v>
      </c>
      <c r="C41" t="s">
        <v>540</v>
      </c>
      <c r="D41" t="s">
        <v>65</v>
      </c>
      <c r="E41">
        <v>787.495544</v>
      </c>
      <c r="F41">
        <v>862.22198500000002</v>
      </c>
      <c r="G41">
        <v>933.672729</v>
      </c>
      <c r="H41">
        <v>1008.284241</v>
      </c>
      <c r="I41">
        <v>1078.314331</v>
      </c>
      <c r="J41">
        <v>1151.1721190000001</v>
      </c>
      <c r="K41">
        <v>1226.731812</v>
      </c>
      <c r="L41">
        <v>1305.429443</v>
      </c>
      <c r="M41">
        <v>1369.4646</v>
      </c>
      <c r="N41">
        <v>1453.9864500000001</v>
      </c>
      <c r="O41">
        <v>1519.9111330000001</v>
      </c>
      <c r="P41">
        <v>1606.7459719999999</v>
      </c>
      <c r="Q41">
        <v>1676.397095</v>
      </c>
      <c r="R41">
        <v>1765.4868160000001</v>
      </c>
      <c r="S41">
        <v>1842.4499510000001</v>
      </c>
      <c r="T41">
        <v>1924.7734379999999</v>
      </c>
      <c r="U41">
        <v>2011.9932859999999</v>
      </c>
      <c r="V41">
        <v>2102.8862300000001</v>
      </c>
      <c r="W41">
        <v>2198.6760250000002</v>
      </c>
      <c r="X41">
        <v>2299.2216800000001</v>
      </c>
      <c r="Y41">
        <v>2394.7077640000002</v>
      </c>
      <c r="Z41">
        <v>2470.9621579999998</v>
      </c>
      <c r="AA41">
        <v>2579.5102539999998</v>
      </c>
      <c r="AB41">
        <v>2699.3103030000002</v>
      </c>
      <c r="AC41">
        <v>2780.2983399999998</v>
      </c>
      <c r="AD41">
        <v>2907.2783199999999</v>
      </c>
      <c r="AE41">
        <v>2987.7434079999998</v>
      </c>
      <c r="AF41">
        <v>3114.0986330000001</v>
      </c>
      <c r="AG41">
        <v>3178.2941890000002</v>
      </c>
      <c r="AH41">
        <v>3289.3984380000002</v>
      </c>
      <c r="AI41">
        <v>3376.2165530000002</v>
      </c>
      <c r="AJ41">
        <v>3453.6367190000001</v>
      </c>
      <c r="AK41" s="25">
        <v>4.9000000000000002E-2</v>
      </c>
    </row>
    <row r="42" spans="1:37">
      <c r="A42" t="s">
        <v>236</v>
      </c>
      <c r="B42" t="s">
        <v>541</v>
      </c>
      <c r="C42" t="s">
        <v>542</v>
      </c>
      <c r="D42" t="s">
        <v>65</v>
      </c>
      <c r="E42">
        <v>287.211975</v>
      </c>
      <c r="F42">
        <v>310.25073200000003</v>
      </c>
      <c r="G42">
        <v>334.26925699999998</v>
      </c>
      <c r="H42">
        <v>359.36267099999998</v>
      </c>
      <c r="I42">
        <v>385.46246300000001</v>
      </c>
      <c r="J42">
        <v>412.619507</v>
      </c>
      <c r="K42">
        <v>440.80041499999999</v>
      </c>
      <c r="L42">
        <v>469.91888399999999</v>
      </c>
      <c r="M42">
        <v>499.97442599999999</v>
      </c>
      <c r="N42">
        <v>530.98919699999999</v>
      </c>
      <c r="O42">
        <v>562.92663600000003</v>
      </c>
      <c r="P42">
        <v>595.71289100000001</v>
      </c>
      <c r="Q42">
        <v>629.30780000000004</v>
      </c>
      <c r="R42">
        <v>663.67279099999996</v>
      </c>
      <c r="S42">
        <v>698.840149</v>
      </c>
      <c r="T42">
        <v>733.79528800000003</v>
      </c>
      <c r="U42">
        <v>770.51605199999995</v>
      </c>
      <c r="V42">
        <v>807.99804700000004</v>
      </c>
      <c r="W42">
        <v>846.22900400000003</v>
      </c>
      <c r="X42">
        <v>885.21319600000004</v>
      </c>
      <c r="Y42">
        <v>924.93029799999999</v>
      </c>
      <c r="Z42">
        <v>965.29370100000006</v>
      </c>
      <c r="AA42">
        <v>1006.342957</v>
      </c>
      <c r="AB42">
        <v>1048.078491</v>
      </c>
      <c r="AC42">
        <v>1090.5153809999999</v>
      </c>
      <c r="AD42">
        <v>1133.669922</v>
      </c>
      <c r="AE42">
        <v>1177.5397949999999</v>
      </c>
      <c r="AF42">
        <v>1222.1383060000001</v>
      </c>
      <c r="AG42">
        <v>1265.3795170000001</v>
      </c>
      <c r="AH42">
        <v>1330.6820070000001</v>
      </c>
      <c r="AI42">
        <v>1409.126831</v>
      </c>
      <c r="AJ42">
        <v>1486.8332519999999</v>
      </c>
      <c r="AK42" s="25">
        <v>5.3999999999999999E-2</v>
      </c>
    </row>
    <row r="43" spans="1:37">
      <c r="A43" t="s">
        <v>124</v>
      </c>
      <c r="B43" t="s">
        <v>543</v>
      </c>
      <c r="C43" t="s">
        <v>544</v>
      </c>
      <c r="D43" t="s">
        <v>65</v>
      </c>
      <c r="E43">
        <v>1206.746582</v>
      </c>
      <c r="F43">
        <v>1273.2727050000001</v>
      </c>
      <c r="G43">
        <v>1339.828857</v>
      </c>
      <c r="H43">
        <v>1405.7633060000001</v>
      </c>
      <c r="I43">
        <v>1471.2232670000001</v>
      </c>
      <c r="J43">
        <v>1537.129639</v>
      </c>
      <c r="K43">
        <v>1602.3081050000001</v>
      </c>
      <c r="L43">
        <v>1666.5920410000001</v>
      </c>
      <c r="M43">
        <v>1729.8450929999999</v>
      </c>
      <c r="N43">
        <v>1792.087524</v>
      </c>
      <c r="O43">
        <v>1853.1607670000001</v>
      </c>
      <c r="P43">
        <v>1912.8673100000001</v>
      </c>
      <c r="Q43">
        <v>1970.9219969999999</v>
      </c>
      <c r="R43">
        <v>2027.3603519999999</v>
      </c>
      <c r="S43">
        <v>2081.8984380000002</v>
      </c>
      <c r="T43">
        <v>2134.6098630000001</v>
      </c>
      <c r="U43">
        <v>2185.525635</v>
      </c>
      <c r="V43">
        <v>2234.701904</v>
      </c>
      <c r="W43">
        <v>2282.294922</v>
      </c>
      <c r="X43">
        <v>2328.1831050000001</v>
      </c>
      <c r="Y43">
        <v>2372.1232909999999</v>
      </c>
      <c r="Z43">
        <v>2413.9873050000001</v>
      </c>
      <c r="AA43">
        <v>2454.2172850000002</v>
      </c>
      <c r="AB43">
        <v>2492.7463379999999</v>
      </c>
      <c r="AC43">
        <v>2528.6291500000002</v>
      </c>
      <c r="AD43">
        <v>2563.6809079999998</v>
      </c>
      <c r="AE43">
        <v>2597.017578</v>
      </c>
      <c r="AF43">
        <v>2628.3947750000002</v>
      </c>
      <c r="AG43">
        <v>2657.6899410000001</v>
      </c>
      <c r="AH43">
        <v>2685.1108399999998</v>
      </c>
      <c r="AI43">
        <v>2710.9626459999999</v>
      </c>
      <c r="AJ43">
        <v>2734.8364259999998</v>
      </c>
      <c r="AK43" s="25">
        <v>2.7E-2</v>
      </c>
    </row>
    <row r="44" spans="1:37">
      <c r="A44" t="s">
        <v>230</v>
      </c>
      <c r="B44" t="s">
        <v>545</v>
      </c>
      <c r="C44" t="s">
        <v>546</v>
      </c>
      <c r="D44" t="s">
        <v>65</v>
      </c>
      <c r="E44">
        <v>535.76355000000001</v>
      </c>
      <c r="F44">
        <v>569.21246299999996</v>
      </c>
      <c r="G44">
        <v>602.90325900000005</v>
      </c>
      <c r="H44">
        <v>636.29235800000004</v>
      </c>
      <c r="I44">
        <v>669.60272199999997</v>
      </c>
      <c r="J44">
        <v>703.92553699999996</v>
      </c>
      <c r="K44">
        <v>738.25152600000001</v>
      </c>
      <c r="L44">
        <v>772.50585899999999</v>
      </c>
      <c r="M44">
        <v>806.58007799999996</v>
      </c>
      <c r="N44">
        <v>840.44317599999999</v>
      </c>
      <c r="O44">
        <v>874.03424099999995</v>
      </c>
      <c r="P44">
        <v>907.24713099999997</v>
      </c>
      <c r="Q44">
        <v>939.86187700000005</v>
      </c>
      <c r="R44">
        <v>971.94665499999996</v>
      </c>
      <c r="S44">
        <v>1003.194641</v>
      </c>
      <c r="T44">
        <v>1033.6396480000001</v>
      </c>
      <c r="U44">
        <v>1063.181763</v>
      </c>
      <c r="V44">
        <v>1091.725952</v>
      </c>
      <c r="W44">
        <v>1119.365845</v>
      </c>
      <c r="X44">
        <v>1145.9754640000001</v>
      </c>
      <c r="Y44">
        <v>1171.3955080000001</v>
      </c>
      <c r="Z44">
        <v>1195.48938</v>
      </c>
      <c r="AA44">
        <v>1218.630371</v>
      </c>
      <c r="AB44">
        <v>1240.746948</v>
      </c>
      <c r="AC44">
        <v>1261.88501</v>
      </c>
      <c r="AD44">
        <v>1281.8442379999999</v>
      </c>
      <c r="AE44">
        <v>1300.767578</v>
      </c>
      <c r="AF44">
        <v>1318.436768</v>
      </c>
      <c r="AG44">
        <v>1334.7418210000001</v>
      </c>
      <c r="AH44">
        <v>1349.8826899999999</v>
      </c>
      <c r="AI44">
        <v>1364.0974120000001</v>
      </c>
      <c r="AJ44">
        <v>1376.913452</v>
      </c>
      <c r="AK44" s="25">
        <v>3.1E-2</v>
      </c>
    </row>
    <row r="45" spans="1:37">
      <c r="A45" t="s">
        <v>233</v>
      </c>
      <c r="B45" t="s">
        <v>547</v>
      </c>
      <c r="C45" t="s">
        <v>548</v>
      </c>
      <c r="D45" t="s">
        <v>65</v>
      </c>
      <c r="E45">
        <v>550.05743399999994</v>
      </c>
      <c r="F45">
        <v>577.89855999999997</v>
      </c>
      <c r="G45">
        <v>605.57928500000003</v>
      </c>
      <c r="H45">
        <v>633.01238999999998</v>
      </c>
      <c r="I45">
        <v>660.14031999999997</v>
      </c>
      <c r="J45">
        <v>686.80395499999997</v>
      </c>
      <c r="K45">
        <v>712.85314900000003</v>
      </c>
      <c r="L45">
        <v>738.20996100000002</v>
      </c>
      <c r="M45">
        <v>762.85906999999997</v>
      </c>
      <c r="N45">
        <v>786.86163299999998</v>
      </c>
      <c r="O45">
        <v>810.131531</v>
      </c>
      <c r="P45">
        <v>832.59283400000004</v>
      </c>
      <c r="Q45">
        <v>854.19750999999997</v>
      </c>
      <c r="R45">
        <v>874.91931199999999</v>
      </c>
      <c r="S45">
        <v>894.78045699999996</v>
      </c>
      <c r="T45">
        <v>913.82043499999997</v>
      </c>
      <c r="U45">
        <v>932.168091</v>
      </c>
      <c r="V45">
        <v>949.98010299999999</v>
      </c>
      <c r="W45">
        <v>967.31426999999996</v>
      </c>
      <c r="X45">
        <v>984.16107199999999</v>
      </c>
      <c r="Y45">
        <v>1000.41394</v>
      </c>
      <c r="Z45">
        <v>1016.061462</v>
      </c>
      <c r="AA45">
        <v>1031.1560059999999</v>
      </c>
      <c r="AB45">
        <v>1045.694702</v>
      </c>
      <c r="AC45">
        <v>1059.6751710000001</v>
      </c>
      <c r="AD45">
        <v>1073.094482</v>
      </c>
      <c r="AE45">
        <v>1085.9097899999999</v>
      </c>
      <c r="AF45">
        <v>1098.0706789999999</v>
      </c>
      <c r="AG45">
        <v>1109.5379640000001</v>
      </c>
      <c r="AH45">
        <v>1120.3092039999999</v>
      </c>
      <c r="AI45">
        <v>1130.4525149999999</v>
      </c>
      <c r="AJ45">
        <v>1140.029419</v>
      </c>
      <c r="AK45" s="25">
        <v>2.4E-2</v>
      </c>
    </row>
    <row r="46" spans="1:37">
      <c r="A46" t="s">
        <v>236</v>
      </c>
      <c r="B46" t="s">
        <v>549</v>
      </c>
      <c r="C46" t="s">
        <v>550</v>
      </c>
      <c r="D46" t="s">
        <v>65</v>
      </c>
      <c r="E46">
        <v>120.925545</v>
      </c>
      <c r="F46">
        <v>126.161568</v>
      </c>
      <c r="G46">
        <v>131.34625199999999</v>
      </c>
      <c r="H46">
        <v>136.458664</v>
      </c>
      <c r="I46">
        <v>141.48019400000001</v>
      </c>
      <c r="J46">
        <v>146.400116</v>
      </c>
      <c r="K46">
        <v>151.203384</v>
      </c>
      <c r="L46">
        <v>155.87616</v>
      </c>
      <c r="M46">
        <v>160.405914</v>
      </c>
      <c r="N46">
        <v>164.78270000000001</v>
      </c>
      <c r="O46">
        <v>168.99496500000001</v>
      </c>
      <c r="P46">
        <v>173.02737400000001</v>
      </c>
      <c r="Q46">
        <v>176.86264</v>
      </c>
      <c r="R46">
        <v>180.49444600000001</v>
      </c>
      <c r="S46">
        <v>183.923416</v>
      </c>
      <c r="T46">
        <v>187.14982599999999</v>
      </c>
      <c r="U46">
        <v>190.17567399999999</v>
      </c>
      <c r="V46">
        <v>192.995926</v>
      </c>
      <c r="W46">
        <v>195.614868</v>
      </c>
      <c r="X46">
        <v>198.046539</v>
      </c>
      <c r="Y46">
        <v>200.31366</v>
      </c>
      <c r="Z46">
        <v>202.436508</v>
      </c>
      <c r="AA46">
        <v>204.43083200000001</v>
      </c>
      <c r="AB46">
        <v>206.304779</v>
      </c>
      <c r="AC46">
        <v>207.06918300000001</v>
      </c>
      <c r="AD46">
        <v>208.742233</v>
      </c>
      <c r="AE46">
        <v>210.340363</v>
      </c>
      <c r="AF46">
        <v>211.88751199999999</v>
      </c>
      <c r="AG46">
        <v>213.41017199999999</v>
      </c>
      <c r="AH46">
        <v>214.91892999999999</v>
      </c>
      <c r="AI46">
        <v>216.412903</v>
      </c>
      <c r="AJ46">
        <v>217.89359999999999</v>
      </c>
      <c r="AK46" s="25">
        <v>1.9E-2</v>
      </c>
    </row>
    <row r="47" spans="1:37">
      <c r="A47" t="s">
        <v>127</v>
      </c>
      <c r="B47" t="s">
        <v>551</v>
      </c>
      <c r="C47" t="s">
        <v>552</v>
      </c>
      <c r="D47" t="s">
        <v>65</v>
      </c>
      <c r="E47">
        <v>2907.726807</v>
      </c>
      <c r="F47">
        <v>3147.8520509999998</v>
      </c>
      <c r="G47">
        <v>3397.4064939999998</v>
      </c>
      <c r="H47">
        <v>3657.1701659999999</v>
      </c>
      <c r="I47">
        <v>3927.7646479999999</v>
      </c>
      <c r="J47">
        <v>4209.6123049999997</v>
      </c>
      <c r="K47">
        <v>4502.0869140000004</v>
      </c>
      <c r="L47">
        <v>4804.8491210000002</v>
      </c>
      <c r="M47">
        <v>5118.8378910000001</v>
      </c>
      <c r="N47">
        <v>5445.6098629999997</v>
      </c>
      <c r="O47">
        <v>5784.7734380000002</v>
      </c>
      <c r="P47">
        <v>6137.029297</v>
      </c>
      <c r="Q47">
        <v>6500.0400390000004</v>
      </c>
      <c r="R47">
        <v>6873.9721680000002</v>
      </c>
      <c r="S47">
        <v>7261.7158200000003</v>
      </c>
      <c r="T47">
        <v>7662.2182620000003</v>
      </c>
      <c r="U47">
        <v>8077.1000979999999</v>
      </c>
      <c r="V47">
        <v>8506.0205079999996</v>
      </c>
      <c r="W47">
        <v>8948.1611329999996</v>
      </c>
      <c r="X47">
        <v>9402.7832030000009</v>
      </c>
      <c r="Y47">
        <v>9874.1738280000009</v>
      </c>
      <c r="Z47">
        <v>10358.449219</v>
      </c>
      <c r="AA47">
        <v>10857.279296999999</v>
      </c>
      <c r="AB47">
        <v>11369.658203000001</v>
      </c>
      <c r="AC47">
        <v>11893.966796999999</v>
      </c>
      <c r="AD47">
        <v>12428.986328000001</v>
      </c>
      <c r="AE47">
        <v>12975.392578000001</v>
      </c>
      <c r="AF47">
        <v>13531.023438</v>
      </c>
      <c r="AG47">
        <v>14097.841796999999</v>
      </c>
      <c r="AH47">
        <v>14672.125</v>
      </c>
      <c r="AI47">
        <v>15257.526367</v>
      </c>
      <c r="AJ47">
        <v>15854.038086</v>
      </c>
      <c r="AK47" s="25">
        <v>5.6000000000000001E-2</v>
      </c>
    </row>
    <row r="48" spans="1:37">
      <c r="A48" t="s">
        <v>230</v>
      </c>
      <c r="B48" t="s">
        <v>553</v>
      </c>
      <c r="C48" t="s">
        <v>554</v>
      </c>
      <c r="D48" t="s">
        <v>65</v>
      </c>
      <c r="E48">
        <v>1648.9857179999999</v>
      </c>
      <c r="F48">
        <v>1795.5273440000001</v>
      </c>
      <c r="G48">
        <v>1948.143311</v>
      </c>
      <c r="H48">
        <v>2107.3854980000001</v>
      </c>
      <c r="I48">
        <v>2273.7451169999999</v>
      </c>
      <c r="J48">
        <v>2447.5520019999999</v>
      </c>
      <c r="K48">
        <v>2628.6545409999999</v>
      </c>
      <c r="L48">
        <v>2816.288086</v>
      </c>
      <c r="M48">
        <v>3010.892578</v>
      </c>
      <c r="N48">
        <v>3214.5317380000001</v>
      </c>
      <c r="O48">
        <v>3426.3620609999998</v>
      </c>
      <c r="P48">
        <v>3647.7080080000001</v>
      </c>
      <c r="Q48">
        <v>3876.7856449999999</v>
      </c>
      <c r="R48">
        <v>4113.7329099999997</v>
      </c>
      <c r="S48">
        <v>4359.2773440000001</v>
      </c>
      <c r="T48">
        <v>4611.9746089999999</v>
      </c>
      <c r="U48">
        <v>4875.7880859999996</v>
      </c>
      <c r="V48">
        <v>5148.3583980000003</v>
      </c>
      <c r="W48">
        <v>5430.0834960000002</v>
      </c>
      <c r="X48">
        <v>5721.0595700000003</v>
      </c>
      <c r="Y48">
        <v>6020.9594729999999</v>
      </c>
      <c r="Z48">
        <v>6329.7939450000003</v>
      </c>
      <c r="AA48">
        <v>6647.3676759999998</v>
      </c>
      <c r="AB48">
        <v>6972.8486329999996</v>
      </c>
      <c r="AC48">
        <v>7305.3813479999999</v>
      </c>
      <c r="AD48">
        <v>7644.3662109999996</v>
      </c>
      <c r="AE48">
        <v>7989.6860349999997</v>
      </c>
      <c r="AF48">
        <v>8340.8476559999999</v>
      </c>
      <c r="AG48">
        <v>8697.5888670000004</v>
      </c>
      <c r="AH48">
        <v>9059.6328119999998</v>
      </c>
      <c r="AI48">
        <v>9427.5029300000006</v>
      </c>
      <c r="AJ48">
        <v>9801.1337889999995</v>
      </c>
      <c r="AK48" s="25">
        <v>5.8999999999999997E-2</v>
      </c>
    </row>
    <row r="49" spans="1:37">
      <c r="A49" t="s">
        <v>233</v>
      </c>
      <c r="B49" t="s">
        <v>555</v>
      </c>
      <c r="C49" t="s">
        <v>556</v>
      </c>
      <c r="D49" t="s">
        <v>65</v>
      </c>
      <c r="E49">
        <v>721.82281499999999</v>
      </c>
      <c r="F49">
        <v>777.84899900000005</v>
      </c>
      <c r="G49">
        <v>835.94671600000004</v>
      </c>
      <c r="H49">
        <v>896.24804700000004</v>
      </c>
      <c r="I49">
        <v>958.81378199999995</v>
      </c>
      <c r="J49">
        <v>1023.674927</v>
      </c>
      <c r="K49">
        <v>1090.7364500000001</v>
      </c>
      <c r="L49">
        <v>1159.9880370000001</v>
      </c>
      <c r="M49">
        <v>1231.5039059999999</v>
      </c>
      <c r="N49">
        <v>1305.322388</v>
      </c>
      <c r="O49">
        <v>1381.4105219999999</v>
      </c>
      <c r="P49">
        <v>1459.6557620000001</v>
      </c>
      <c r="Q49">
        <v>1539.9567870000001</v>
      </c>
      <c r="R49">
        <v>1622.1655270000001</v>
      </c>
      <c r="S49">
        <v>1705.3682859999999</v>
      </c>
      <c r="T49">
        <v>1791.7039789999999</v>
      </c>
      <c r="U49">
        <v>1880.285889</v>
      </c>
      <c r="V49">
        <v>1971.286987</v>
      </c>
      <c r="W49">
        <v>2064.9128420000002</v>
      </c>
      <c r="X49">
        <v>2159.3459469999998</v>
      </c>
      <c r="Y49">
        <v>2258.8688959999999</v>
      </c>
      <c r="Z49">
        <v>2360.5209960000002</v>
      </c>
      <c r="AA49">
        <v>2466.3532709999999</v>
      </c>
      <c r="AB49">
        <v>2575.1279300000001</v>
      </c>
      <c r="AC49">
        <v>2686.8686520000001</v>
      </c>
      <c r="AD49">
        <v>2801.5522460000002</v>
      </c>
      <c r="AE49">
        <v>2919.1813959999999</v>
      </c>
      <c r="AF49">
        <v>3038.6953119999998</v>
      </c>
      <c r="AG49">
        <v>3161.976318</v>
      </c>
      <c r="AH49">
        <v>3286.0119629999999</v>
      </c>
      <c r="AI49">
        <v>3413.8413089999999</v>
      </c>
      <c r="AJ49">
        <v>3545.3857419999999</v>
      </c>
      <c r="AK49" s="25">
        <v>5.2999999999999999E-2</v>
      </c>
    </row>
    <row r="50" spans="1:37">
      <c r="A50" t="s">
        <v>236</v>
      </c>
      <c r="B50" t="s">
        <v>557</v>
      </c>
      <c r="C50" t="s">
        <v>558</v>
      </c>
      <c r="D50" t="s">
        <v>65</v>
      </c>
      <c r="E50">
        <v>536.91815199999996</v>
      </c>
      <c r="F50">
        <v>574.47558600000002</v>
      </c>
      <c r="G50">
        <v>613.31634499999996</v>
      </c>
      <c r="H50">
        <v>653.53668200000004</v>
      </c>
      <c r="I50">
        <v>695.20593299999996</v>
      </c>
      <c r="J50">
        <v>738.38531499999999</v>
      </c>
      <c r="K50">
        <v>782.69604500000003</v>
      </c>
      <c r="L50">
        <v>828.57293700000002</v>
      </c>
      <c r="M50">
        <v>876.44134499999996</v>
      </c>
      <c r="N50">
        <v>925.75585899999999</v>
      </c>
      <c r="O50">
        <v>977.00116000000003</v>
      </c>
      <c r="P50">
        <v>1029.665283</v>
      </c>
      <c r="Q50">
        <v>1083.2979740000001</v>
      </c>
      <c r="R50">
        <v>1138.0738530000001</v>
      </c>
      <c r="S50">
        <v>1197.070068</v>
      </c>
      <c r="T50">
        <v>1258.5395510000001</v>
      </c>
      <c r="U50">
        <v>1321.025879</v>
      </c>
      <c r="V50">
        <v>1386.374634</v>
      </c>
      <c r="W50">
        <v>1453.164673</v>
      </c>
      <c r="X50">
        <v>1522.3779300000001</v>
      </c>
      <c r="Y50">
        <v>1594.3460689999999</v>
      </c>
      <c r="Z50">
        <v>1668.135254</v>
      </c>
      <c r="AA50">
        <v>1743.5589600000001</v>
      </c>
      <c r="AB50">
        <v>1821.682129</v>
      </c>
      <c r="AC50">
        <v>1901.716797</v>
      </c>
      <c r="AD50">
        <v>1983.0688479999999</v>
      </c>
      <c r="AE50">
        <v>2066.525635</v>
      </c>
      <c r="AF50">
        <v>2151.4799800000001</v>
      </c>
      <c r="AG50">
        <v>2238.2768550000001</v>
      </c>
      <c r="AH50">
        <v>2326.4804690000001</v>
      </c>
      <c r="AI50">
        <v>2416.1826169999999</v>
      </c>
      <c r="AJ50">
        <v>2507.5185550000001</v>
      </c>
      <c r="AK50" s="25">
        <v>5.0999999999999997E-2</v>
      </c>
    </row>
    <row r="51" spans="1:37">
      <c r="A51" t="s">
        <v>130</v>
      </c>
      <c r="B51" t="s">
        <v>559</v>
      </c>
      <c r="C51" t="s">
        <v>560</v>
      </c>
      <c r="D51" t="s">
        <v>65</v>
      </c>
      <c r="E51">
        <v>917.00402799999995</v>
      </c>
      <c r="F51">
        <v>981.89013699999998</v>
      </c>
      <c r="G51">
        <v>1050.0329589999999</v>
      </c>
      <c r="H51">
        <v>1122.115356</v>
      </c>
      <c r="I51">
        <v>1198.7114260000001</v>
      </c>
      <c r="J51">
        <v>1280.029297</v>
      </c>
      <c r="K51">
        <v>1365.959717</v>
      </c>
      <c r="L51">
        <v>1456.7989500000001</v>
      </c>
      <c r="M51">
        <v>1552.814453</v>
      </c>
      <c r="N51">
        <v>1653.7142329999999</v>
      </c>
      <c r="O51">
        <v>1760.547607</v>
      </c>
      <c r="P51">
        <v>1872.5151370000001</v>
      </c>
      <c r="Q51">
        <v>1990.5124510000001</v>
      </c>
      <c r="R51">
        <v>2114.54126</v>
      </c>
      <c r="S51">
        <v>2247.609375</v>
      </c>
      <c r="T51">
        <v>2388.5078119999998</v>
      </c>
      <c r="U51">
        <v>2536.5178219999998</v>
      </c>
      <c r="V51">
        <v>2690.9926759999998</v>
      </c>
      <c r="W51">
        <v>2853.9213869999999</v>
      </c>
      <c r="X51">
        <v>3022.8603520000001</v>
      </c>
      <c r="Y51">
        <v>3217.1108399999998</v>
      </c>
      <c r="Z51">
        <v>3452.7954100000002</v>
      </c>
      <c r="AA51">
        <v>3673.2133789999998</v>
      </c>
      <c r="AB51">
        <v>3904.1665039999998</v>
      </c>
      <c r="AC51">
        <v>4146.3125</v>
      </c>
      <c r="AD51">
        <v>4400.423828</v>
      </c>
      <c r="AE51">
        <v>4679.1391599999997</v>
      </c>
      <c r="AF51">
        <v>4975.2890619999998</v>
      </c>
      <c r="AG51">
        <v>5283.4731449999999</v>
      </c>
      <c r="AH51">
        <v>5608.0756840000004</v>
      </c>
      <c r="AI51">
        <v>5951.4326170000004</v>
      </c>
      <c r="AJ51">
        <v>6310.6108400000003</v>
      </c>
      <c r="AK51" s="25">
        <v>6.4000000000000001E-2</v>
      </c>
    </row>
    <row r="52" spans="1:37">
      <c r="A52" t="s">
        <v>230</v>
      </c>
      <c r="B52" t="s">
        <v>561</v>
      </c>
      <c r="C52" t="s">
        <v>562</v>
      </c>
      <c r="D52" t="s">
        <v>65</v>
      </c>
      <c r="E52">
        <v>616.62622099999999</v>
      </c>
      <c r="F52">
        <v>661.01641800000004</v>
      </c>
      <c r="G52">
        <v>707.98113999999998</v>
      </c>
      <c r="H52">
        <v>757.71844499999997</v>
      </c>
      <c r="I52">
        <v>810.42889400000001</v>
      </c>
      <c r="J52">
        <v>866.26641800000004</v>
      </c>
      <c r="K52">
        <v>925.46704099999999</v>
      </c>
      <c r="L52">
        <v>988.28979500000003</v>
      </c>
      <c r="M52">
        <v>1054.768433</v>
      </c>
      <c r="N52">
        <v>1125.109009</v>
      </c>
      <c r="O52">
        <v>1199.6850589999999</v>
      </c>
      <c r="P52">
        <v>1278.300659</v>
      </c>
      <c r="Q52">
        <v>1360.9654539999999</v>
      </c>
      <c r="R52">
        <v>1447.672241</v>
      </c>
      <c r="S52">
        <v>1539.087158</v>
      </c>
      <c r="T52">
        <v>1635.510986</v>
      </c>
      <c r="U52">
        <v>1737.0214840000001</v>
      </c>
      <c r="V52">
        <v>1842.717163</v>
      </c>
      <c r="W52">
        <v>1954.559082</v>
      </c>
      <c r="X52">
        <v>2071.3420409999999</v>
      </c>
      <c r="Y52">
        <v>2210.0639649999998</v>
      </c>
      <c r="Z52">
        <v>2385.2473140000002</v>
      </c>
      <c r="AA52">
        <v>2545.344482</v>
      </c>
      <c r="AB52">
        <v>2713.4411620000001</v>
      </c>
      <c r="AC52">
        <v>2890.8405760000001</v>
      </c>
      <c r="AD52">
        <v>3078.0585940000001</v>
      </c>
      <c r="AE52">
        <v>3275.2475589999999</v>
      </c>
      <c r="AF52">
        <v>3483.3413089999999</v>
      </c>
      <c r="AG52">
        <v>3700.0844729999999</v>
      </c>
      <c r="AH52">
        <v>3929.429443</v>
      </c>
      <c r="AI52">
        <v>4172.4956050000001</v>
      </c>
      <c r="AJ52">
        <v>4427.0610349999997</v>
      </c>
      <c r="AK52" s="25">
        <v>6.6000000000000003E-2</v>
      </c>
    </row>
    <row r="53" spans="1:37">
      <c r="A53" t="s">
        <v>233</v>
      </c>
      <c r="B53" t="s">
        <v>563</v>
      </c>
      <c r="C53" t="s">
        <v>564</v>
      </c>
      <c r="D53" t="s">
        <v>65</v>
      </c>
      <c r="E53">
        <v>159.28207399999999</v>
      </c>
      <c r="F53">
        <v>171.92901599999999</v>
      </c>
      <c r="G53">
        <v>184.86087000000001</v>
      </c>
      <c r="H53">
        <v>198.55725100000001</v>
      </c>
      <c r="I53">
        <v>213.363022</v>
      </c>
      <c r="J53">
        <v>229.293396</v>
      </c>
      <c r="K53">
        <v>245.98666399999999</v>
      </c>
      <c r="L53">
        <v>263.47909499999997</v>
      </c>
      <c r="M53">
        <v>281.966339</v>
      </c>
      <c r="N53">
        <v>301.32324199999999</v>
      </c>
      <c r="O53">
        <v>321.37240600000001</v>
      </c>
      <c r="P53">
        <v>341.95935100000003</v>
      </c>
      <c r="Q53">
        <v>363.93994099999998</v>
      </c>
      <c r="R53">
        <v>387.29461700000002</v>
      </c>
      <c r="S53">
        <v>414.32952899999998</v>
      </c>
      <c r="T53">
        <v>443.50192299999998</v>
      </c>
      <c r="U53">
        <v>473.98666400000002</v>
      </c>
      <c r="V53">
        <v>505.997345</v>
      </c>
      <c r="W53">
        <v>539.52777100000003</v>
      </c>
      <c r="X53">
        <v>573.58007799999996</v>
      </c>
      <c r="Y53">
        <v>609.91760299999999</v>
      </c>
      <c r="Z53">
        <v>650.40362500000003</v>
      </c>
      <c r="AA53">
        <v>690.37359600000002</v>
      </c>
      <c r="AB53">
        <v>731.78887899999995</v>
      </c>
      <c r="AC53">
        <v>774.77392599999996</v>
      </c>
      <c r="AD53">
        <v>819.19226100000003</v>
      </c>
      <c r="AE53">
        <v>865.31170699999996</v>
      </c>
      <c r="AF53">
        <v>912.90448000000004</v>
      </c>
      <c r="AG53">
        <v>961.76062000000002</v>
      </c>
      <c r="AH53">
        <v>1012.311096</v>
      </c>
      <c r="AI53">
        <v>1065.0081789999999</v>
      </c>
      <c r="AJ53">
        <v>1119.3969729999999</v>
      </c>
      <c r="AK53" s="25">
        <v>6.5000000000000002E-2</v>
      </c>
    </row>
    <row r="54" spans="1:37">
      <c r="A54" t="s">
        <v>236</v>
      </c>
      <c r="B54" t="s">
        <v>565</v>
      </c>
      <c r="C54" t="s">
        <v>566</v>
      </c>
      <c r="D54" t="s">
        <v>65</v>
      </c>
      <c r="E54">
        <v>141.09570299999999</v>
      </c>
      <c r="F54">
        <v>148.94470200000001</v>
      </c>
      <c r="G54">
        <v>157.19085699999999</v>
      </c>
      <c r="H54">
        <v>165.83969099999999</v>
      </c>
      <c r="I54">
        <v>174.919556</v>
      </c>
      <c r="J54">
        <v>184.469482</v>
      </c>
      <c r="K54">
        <v>194.506012</v>
      </c>
      <c r="L54">
        <v>205.03001399999999</v>
      </c>
      <c r="M54">
        <v>216.07965100000001</v>
      </c>
      <c r="N54">
        <v>227.28201300000001</v>
      </c>
      <c r="O54">
        <v>239.49005099999999</v>
      </c>
      <c r="P54">
        <v>252.25514200000001</v>
      </c>
      <c r="Q54">
        <v>265.60699499999998</v>
      </c>
      <c r="R54">
        <v>279.574524</v>
      </c>
      <c r="S54">
        <v>294.19274899999999</v>
      </c>
      <c r="T54">
        <v>309.49478099999999</v>
      </c>
      <c r="U54">
        <v>325.50973499999998</v>
      </c>
      <c r="V54">
        <v>342.27813700000002</v>
      </c>
      <c r="W54">
        <v>359.834564</v>
      </c>
      <c r="X54">
        <v>377.93810999999999</v>
      </c>
      <c r="Y54">
        <v>397.12939499999999</v>
      </c>
      <c r="Z54">
        <v>417.14453099999997</v>
      </c>
      <c r="AA54">
        <v>437.49529999999999</v>
      </c>
      <c r="AB54">
        <v>458.93652300000002</v>
      </c>
      <c r="AC54">
        <v>480.69824199999999</v>
      </c>
      <c r="AD54">
        <v>503.17275999999998</v>
      </c>
      <c r="AE54">
        <v>538.57995600000004</v>
      </c>
      <c r="AF54">
        <v>579.04370100000006</v>
      </c>
      <c r="AG54">
        <v>621.62792999999999</v>
      </c>
      <c r="AH54">
        <v>666.33477800000003</v>
      </c>
      <c r="AI54">
        <v>713.92852800000003</v>
      </c>
      <c r="AJ54">
        <v>764.15289299999995</v>
      </c>
      <c r="AK54" s="25">
        <v>5.6000000000000001E-2</v>
      </c>
    </row>
    <row r="55" spans="1:37">
      <c r="A55" t="s">
        <v>133</v>
      </c>
      <c r="B55" t="s">
        <v>567</v>
      </c>
      <c r="C55" t="s">
        <v>568</v>
      </c>
      <c r="D55" t="s">
        <v>65</v>
      </c>
      <c r="E55">
        <v>885.99249299999997</v>
      </c>
      <c r="F55">
        <v>908.58471699999996</v>
      </c>
      <c r="G55">
        <v>931.06152299999997</v>
      </c>
      <c r="H55">
        <v>953.98181199999999</v>
      </c>
      <c r="I55">
        <v>977.199341</v>
      </c>
      <c r="J55">
        <v>999.327271</v>
      </c>
      <c r="K55">
        <v>1020.775879</v>
      </c>
      <c r="L55">
        <v>1041.6585689999999</v>
      </c>
      <c r="M55">
        <v>1062.58374</v>
      </c>
      <c r="N55">
        <v>1084.1188959999999</v>
      </c>
      <c r="O55">
        <v>1106.1376949999999</v>
      </c>
      <c r="P55">
        <v>1128.596558</v>
      </c>
      <c r="Q55">
        <v>1160.7426760000001</v>
      </c>
      <c r="R55">
        <v>1193.775879</v>
      </c>
      <c r="S55">
        <v>1229.033203</v>
      </c>
      <c r="T55">
        <v>1265.496948</v>
      </c>
      <c r="U55">
        <v>1302.0279539999999</v>
      </c>
      <c r="V55">
        <v>1338.5607910000001</v>
      </c>
      <c r="W55">
        <v>1377.845337</v>
      </c>
      <c r="X55">
        <v>1418.4638669999999</v>
      </c>
      <c r="Y55">
        <v>1461.9956050000001</v>
      </c>
      <c r="Z55">
        <v>1517.8374020000001</v>
      </c>
      <c r="AA55">
        <v>1564.979126</v>
      </c>
      <c r="AB55">
        <v>1614.2777100000001</v>
      </c>
      <c r="AC55">
        <v>1665.654663</v>
      </c>
      <c r="AD55">
        <v>1718.5539550000001</v>
      </c>
      <c r="AE55">
        <v>1774.953857</v>
      </c>
      <c r="AF55">
        <v>1834.3366699999999</v>
      </c>
      <c r="AG55">
        <v>1894.9360349999999</v>
      </c>
      <c r="AH55">
        <v>1957.264404</v>
      </c>
      <c r="AI55">
        <v>2020.9608149999999</v>
      </c>
      <c r="AJ55">
        <v>2085.5002439999998</v>
      </c>
      <c r="AK55" s="25">
        <v>2.8000000000000001E-2</v>
      </c>
    </row>
    <row r="56" spans="1:37">
      <c r="A56" t="s">
        <v>230</v>
      </c>
      <c r="B56" t="s">
        <v>569</v>
      </c>
      <c r="C56" t="s">
        <v>570</v>
      </c>
      <c r="D56" t="s">
        <v>65</v>
      </c>
      <c r="E56">
        <v>344.029877</v>
      </c>
      <c r="F56">
        <v>360.04617300000001</v>
      </c>
      <c r="G56">
        <v>376.53121900000002</v>
      </c>
      <c r="H56">
        <v>394.05935699999998</v>
      </c>
      <c r="I56">
        <v>412.52212500000002</v>
      </c>
      <c r="J56">
        <v>430.50305200000003</v>
      </c>
      <c r="K56">
        <v>448.325378</v>
      </c>
      <c r="L56">
        <v>466.033997</v>
      </c>
      <c r="M56">
        <v>484.10534699999999</v>
      </c>
      <c r="N56">
        <v>502.929688</v>
      </c>
      <c r="O56">
        <v>522.22869900000001</v>
      </c>
      <c r="P56">
        <v>541.90008499999999</v>
      </c>
      <c r="Q56">
        <v>567.52838099999997</v>
      </c>
      <c r="R56">
        <v>593.66796899999997</v>
      </c>
      <c r="S56">
        <v>621.47137499999997</v>
      </c>
      <c r="T56">
        <v>650.46173099999999</v>
      </c>
      <c r="U56">
        <v>680.16094999999996</v>
      </c>
      <c r="V56">
        <v>710.29162599999995</v>
      </c>
      <c r="W56">
        <v>741.78436299999998</v>
      </c>
      <c r="X56">
        <v>773.82849099999999</v>
      </c>
      <c r="Y56">
        <v>806.635986</v>
      </c>
      <c r="Z56">
        <v>850.75024399999995</v>
      </c>
      <c r="AA56">
        <v>885.35369900000001</v>
      </c>
      <c r="AB56">
        <v>921.43768299999999</v>
      </c>
      <c r="AC56">
        <v>959.098206</v>
      </c>
      <c r="AD56">
        <v>997.82257100000004</v>
      </c>
      <c r="AE56">
        <v>1037.677124</v>
      </c>
      <c r="AF56">
        <v>1078.828491</v>
      </c>
      <c r="AG56">
        <v>1120.594971</v>
      </c>
      <c r="AH56">
        <v>1163.3240969999999</v>
      </c>
      <c r="AI56">
        <v>1206.794189</v>
      </c>
      <c r="AJ56">
        <v>1250.7202150000001</v>
      </c>
      <c r="AK56" s="25">
        <v>4.2999999999999997E-2</v>
      </c>
    </row>
    <row r="57" spans="1:37">
      <c r="A57" t="s">
        <v>233</v>
      </c>
      <c r="B57" t="s">
        <v>571</v>
      </c>
      <c r="C57" t="s">
        <v>572</v>
      </c>
      <c r="D57" t="s">
        <v>65</v>
      </c>
      <c r="E57">
        <v>137.36389199999999</v>
      </c>
      <c r="F57">
        <v>144.325897</v>
      </c>
      <c r="G57">
        <v>151.392426</v>
      </c>
      <c r="H57">
        <v>158.57566800000001</v>
      </c>
      <c r="I57">
        <v>165.85990899999999</v>
      </c>
      <c r="J57">
        <v>173.242615</v>
      </c>
      <c r="K57">
        <v>180.715408</v>
      </c>
      <c r="L57">
        <v>188.24485799999999</v>
      </c>
      <c r="M57">
        <v>195.82515000000001</v>
      </c>
      <c r="N57">
        <v>203.453812</v>
      </c>
      <c r="O57">
        <v>211.07591199999999</v>
      </c>
      <c r="P57">
        <v>218.657364</v>
      </c>
      <c r="Q57">
        <v>226.18211400000001</v>
      </c>
      <c r="R57">
        <v>233.63755800000001</v>
      </c>
      <c r="S57">
        <v>241.02954099999999</v>
      </c>
      <c r="T57">
        <v>248.36729399999999</v>
      </c>
      <c r="U57">
        <v>255.591431</v>
      </c>
      <c r="V57">
        <v>262.69879200000003</v>
      </c>
      <c r="W57">
        <v>269.690155</v>
      </c>
      <c r="X57">
        <v>276.53539999999998</v>
      </c>
      <c r="Y57">
        <v>283.25784299999998</v>
      </c>
      <c r="Z57">
        <v>289.88720699999999</v>
      </c>
      <c r="AA57">
        <v>296.44689899999997</v>
      </c>
      <c r="AB57">
        <v>302.97976699999998</v>
      </c>
      <c r="AC57">
        <v>309.50820900000002</v>
      </c>
      <c r="AD57">
        <v>316.15054300000003</v>
      </c>
      <c r="AE57">
        <v>324.88961799999998</v>
      </c>
      <c r="AF57">
        <v>335.07226600000001</v>
      </c>
      <c r="AG57">
        <v>345.62081899999998</v>
      </c>
      <c r="AH57">
        <v>356.69064300000002</v>
      </c>
      <c r="AI57">
        <v>368.11413599999997</v>
      </c>
      <c r="AJ57">
        <v>379.64386000000002</v>
      </c>
      <c r="AK57" s="25">
        <v>3.3000000000000002E-2</v>
      </c>
    </row>
    <row r="58" spans="1:37">
      <c r="A58" t="s">
        <v>236</v>
      </c>
      <c r="B58" t="s">
        <v>573</v>
      </c>
      <c r="C58" t="s">
        <v>574</v>
      </c>
      <c r="D58" t="s">
        <v>65</v>
      </c>
      <c r="E58">
        <v>404.598724</v>
      </c>
      <c r="F58">
        <v>404.21261600000003</v>
      </c>
      <c r="G58">
        <v>403.137878</v>
      </c>
      <c r="H58">
        <v>401.34677099999999</v>
      </c>
      <c r="I58">
        <v>398.81735200000003</v>
      </c>
      <c r="J58">
        <v>395.58157299999999</v>
      </c>
      <c r="K58">
        <v>391.73510700000003</v>
      </c>
      <c r="L58">
        <v>387.37966899999998</v>
      </c>
      <c r="M58">
        <v>382.65322900000001</v>
      </c>
      <c r="N58">
        <v>377.73535199999998</v>
      </c>
      <c r="O58">
        <v>372.833099</v>
      </c>
      <c r="P58">
        <v>368.03909299999998</v>
      </c>
      <c r="Q58">
        <v>367.03213499999998</v>
      </c>
      <c r="R58">
        <v>366.47030599999999</v>
      </c>
      <c r="S58">
        <v>366.53228799999999</v>
      </c>
      <c r="T58">
        <v>366.66787699999998</v>
      </c>
      <c r="U58">
        <v>366.27560399999999</v>
      </c>
      <c r="V58">
        <v>365.570312</v>
      </c>
      <c r="W58">
        <v>366.37088</v>
      </c>
      <c r="X58">
        <v>368.10003699999999</v>
      </c>
      <c r="Y58">
        <v>372.10183699999999</v>
      </c>
      <c r="Z58">
        <v>377.199951</v>
      </c>
      <c r="AA58">
        <v>383.17861900000003</v>
      </c>
      <c r="AB58">
        <v>389.860229</v>
      </c>
      <c r="AC58">
        <v>397.048248</v>
      </c>
      <c r="AD58">
        <v>404.580872</v>
      </c>
      <c r="AE58">
        <v>412.38714599999997</v>
      </c>
      <c r="AF58">
        <v>420.43597399999999</v>
      </c>
      <c r="AG58">
        <v>428.72024499999998</v>
      </c>
      <c r="AH58">
        <v>437.249573</v>
      </c>
      <c r="AI58">
        <v>446.05248999999998</v>
      </c>
      <c r="AJ58">
        <v>455.136169</v>
      </c>
      <c r="AK58" s="25">
        <v>4.0000000000000001E-3</v>
      </c>
    </row>
    <row r="59" spans="1:37">
      <c r="A59" t="s">
        <v>223</v>
      </c>
      <c r="B59" t="s">
        <v>575</v>
      </c>
      <c r="C59" t="s">
        <v>576</v>
      </c>
      <c r="D59" t="s">
        <v>65</v>
      </c>
      <c r="E59">
        <v>35165.867187999997</v>
      </c>
      <c r="F59">
        <v>36760.769530999998</v>
      </c>
      <c r="G59">
        <v>38392.136719000002</v>
      </c>
      <c r="H59">
        <v>40044.679687999997</v>
      </c>
      <c r="I59">
        <v>41724.5625</v>
      </c>
      <c r="J59">
        <v>43425.515625</v>
      </c>
      <c r="K59">
        <v>45164.089844000002</v>
      </c>
      <c r="L59">
        <v>46927.664062000003</v>
      </c>
      <c r="M59">
        <v>48709.035155999998</v>
      </c>
      <c r="N59">
        <v>50498.753905999998</v>
      </c>
      <c r="O59">
        <v>52327.046875</v>
      </c>
      <c r="P59">
        <v>54183.128905999998</v>
      </c>
      <c r="Q59">
        <v>56062.410155999998</v>
      </c>
      <c r="R59">
        <v>57972.511719000002</v>
      </c>
      <c r="S59">
        <v>59931.34375</v>
      </c>
      <c r="T59">
        <v>61929.042969000002</v>
      </c>
      <c r="U59">
        <v>63975.476562000003</v>
      </c>
      <c r="V59">
        <v>66053.273438000004</v>
      </c>
      <c r="W59">
        <v>68179.773438000004</v>
      </c>
      <c r="X59">
        <v>70322.65625</v>
      </c>
      <c r="Y59">
        <v>72507.289061999996</v>
      </c>
      <c r="Z59">
        <v>74730.140625</v>
      </c>
      <c r="AA59">
        <v>77010.625</v>
      </c>
      <c r="AB59">
        <v>79354.101561999996</v>
      </c>
      <c r="AC59">
        <v>81746.90625</v>
      </c>
      <c r="AD59">
        <v>84174.070311999996</v>
      </c>
      <c r="AE59">
        <v>86647.070311999996</v>
      </c>
      <c r="AF59">
        <v>89163.117188000004</v>
      </c>
      <c r="AG59">
        <v>91706.398438000004</v>
      </c>
      <c r="AH59">
        <v>94262.570311999996</v>
      </c>
      <c r="AI59">
        <v>96869.351561999996</v>
      </c>
      <c r="AJ59">
        <v>99518.109375</v>
      </c>
      <c r="AK59" s="25">
        <v>3.4000000000000002E-2</v>
      </c>
    </row>
    <row r="60" spans="1:37">
      <c r="A60" t="s">
        <v>577</v>
      </c>
      <c r="C60" t="s">
        <v>578</v>
      </c>
    </row>
    <row r="61" spans="1:37">
      <c r="A61" t="s">
        <v>96</v>
      </c>
      <c r="B61" t="s">
        <v>579</v>
      </c>
      <c r="C61" t="s">
        <v>580</v>
      </c>
      <c r="D61" t="s">
        <v>65</v>
      </c>
      <c r="E61">
        <v>7149.0898440000001</v>
      </c>
      <c r="F61">
        <v>7431.1835940000001</v>
      </c>
      <c r="G61">
        <v>7714.4140619999998</v>
      </c>
      <c r="H61">
        <v>7990.6030270000001</v>
      </c>
      <c r="I61">
        <v>8260.9335940000001</v>
      </c>
      <c r="J61">
        <v>8526.1738280000009</v>
      </c>
      <c r="K61">
        <v>8783.8154300000006</v>
      </c>
      <c r="L61">
        <v>9031.0722659999992</v>
      </c>
      <c r="M61">
        <v>9273.4511719999991</v>
      </c>
      <c r="N61">
        <v>9513.9287110000005</v>
      </c>
      <c r="O61">
        <v>9745.9072269999997</v>
      </c>
      <c r="P61">
        <v>9971.2304690000001</v>
      </c>
      <c r="Q61">
        <v>10160.139648</v>
      </c>
      <c r="R61">
        <v>10326.381836</v>
      </c>
      <c r="S61">
        <v>10489.605469</v>
      </c>
      <c r="T61">
        <v>10642.963867</v>
      </c>
      <c r="U61">
        <v>10785.853515999999</v>
      </c>
      <c r="V61">
        <v>10931.579102</v>
      </c>
      <c r="W61">
        <v>11073.726562</v>
      </c>
      <c r="X61">
        <v>11209.759765999999</v>
      </c>
      <c r="Y61">
        <v>11340.500977</v>
      </c>
      <c r="Z61">
        <v>11471.447265999999</v>
      </c>
      <c r="AA61">
        <v>11606.138671999999</v>
      </c>
      <c r="AB61">
        <v>11748.271484000001</v>
      </c>
      <c r="AC61">
        <v>11901.017578000001</v>
      </c>
      <c r="AD61">
        <v>12066.185546999999</v>
      </c>
      <c r="AE61">
        <v>12233.042969</v>
      </c>
      <c r="AF61">
        <v>12408.244140999999</v>
      </c>
      <c r="AG61">
        <v>12586.412109000001</v>
      </c>
      <c r="AH61">
        <v>12742.229492</v>
      </c>
      <c r="AI61">
        <v>12891.632812</v>
      </c>
      <c r="AJ61">
        <v>13040.415039</v>
      </c>
      <c r="AK61" s="25">
        <v>0.02</v>
      </c>
    </row>
    <row r="62" spans="1:37">
      <c r="A62" t="s">
        <v>230</v>
      </c>
      <c r="B62" t="s">
        <v>581</v>
      </c>
      <c r="C62" t="s">
        <v>582</v>
      </c>
      <c r="D62" t="s">
        <v>65</v>
      </c>
      <c r="E62">
        <v>4129.2944340000004</v>
      </c>
      <c r="F62">
        <v>4330.513672</v>
      </c>
      <c r="G62">
        <v>4531.3227539999998</v>
      </c>
      <c r="H62">
        <v>4730.53125</v>
      </c>
      <c r="I62">
        <v>4920.7875979999999</v>
      </c>
      <c r="J62">
        <v>5104.767578</v>
      </c>
      <c r="K62">
        <v>5283.7910160000001</v>
      </c>
      <c r="L62">
        <v>5456.7133789999998</v>
      </c>
      <c r="M62">
        <v>5628.3330079999996</v>
      </c>
      <c r="N62">
        <v>5800.8095700000003</v>
      </c>
      <c r="O62">
        <v>5967.3901370000003</v>
      </c>
      <c r="P62">
        <v>6130.0439450000003</v>
      </c>
      <c r="Q62">
        <v>6268.0371089999999</v>
      </c>
      <c r="R62">
        <v>6386.6630859999996</v>
      </c>
      <c r="S62">
        <v>6503.4951170000004</v>
      </c>
      <c r="T62">
        <v>6612.7045900000003</v>
      </c>
      <c r="U62">
        <v>6713.1499020000001</v>
      </c>
      <c r="V62">
        <v>6816.4213870000003</v>
      </c>
      <c r="W62">
        <v>6917.3608400000003</v>
      </c>
      <c r="X62">
        <v>7012.9003910000001</v>
      </c>
      <c r="Y62">
        <v>7104.1704099999997</v>
      </c>
      <c r="Z62">
        <v>7196.2529299999997</v>
      </c>
      <c r="AA62">
        <v>7293.513672</v>
      </c>
      <c r="AB62">
        <v>7397.0673829999996</v>
      </c>
      <c r="AC62">
        <v>7508.9350590000004</v>
      </c>
      <c r="AD62">
        <v>7629.5546880000002</v>
      </c>
      <c r="AE62">
        <v>7756.6904299999997</v>
      </c>
      <c r="AF62">
        <v>7890.3896480000003</v>
      </c>
      <c r="AG62">
        <v>8023.0537109999996</v>
      </c>
      <c r="AH62">
        <v>8157.9624020000001</v>
      </c>
      <c r="AI62">
        <v>8292.6914059999999</v>
      </c>
      <c r="AJ62">
        <v>8423.8564449999994</v>
      </c>
      <c r="AK62" s="25">
        <v>2.3E-2</v>
      </c>
    </row>
    <row r="63" spans="1:37">
      <c r="A63" t="s">
        <v>233</v>
      </c>
      <c r="B63" t="s">
        <v>583</v>
      </c>
      <c r="C63" t="s">
        <v>584</v>
      </c>
      <c r="D63" t="s">
        <v>65</v>
      </c>
      <c r="E63">
        <v>589.604919</v>
      </c>
      <c r="F63">
        <v>604.99932899999999</v>
      </c>
      <c r="G63">
        <v>623.58667000000003</v>
      </c>
      <c r="H63">
        <v>639.63604699999996</v>
      </c>
      <c r="I63">
        <v>653.743469</v>
      </c>
      <c r="J63">
        <v>668.99182099999996</v>
      </c>
      <c r="K63">
        <v>685.23858600000005</v>
      </c>
      <c r="L63">
        <v>701.21856700000001</v>
      </c>
      <c r="M63">
        <v>717.56231700000001</v>
      </c>
      <c r="N63">
        <v>734.98065199999996</v>
      </c>
      <c r="O63">
        <v>753.73345900000004</v>
      </c>
      <c r="P63">
        <v>773.02710000000002</v>
      </c>
      <c r="Q63">
        <v>794.18237299999998</v>
      </c>
      <c r="R63">
        <v>815.92486599999995</v>
      </c>
      <c r="S63">
        <v>837.691284</v>
      </c>
      <c r="T63">
        <v>858.54827899999998</v>
      </c>
      <c r="U63">
        <v>879.22540300000003</v>
      </c>
      <c r="V63">
        <v>901.05767800000001</v>
      </c>
      <c r="W63">
        <v>923.32873500000005</v>
      </c>
      <c r="X63">
        <v>946.33502199999998</v>
      </c>
      <c r="Y63">
        <v>970.15325900000005</v>
      </c>
      <c r="Z63">
        <v>994.57074</v>
      </c>
      <c r="AA63">
        <v>1017.719543</v>
      </c>
      <c r="AB63">
        <v>1041.2246090000001</v>
      </c>
      <c r="AC63">
        <v>1065.3050539999999</v>
      </c>
      <c r="AD63">
        <v>1090.4277340000001</v>
      </c>
      <c r="AE63">
        <v>1117.671875</v>
      </c>
      <c r="AF63">
        <v>1146.761841</v>
      </c>
      <c r="AG63">
        <v>1177.065918</v>
      </c>
      <c r="AH63">
        <v>1209.1798100000001</v>
      </c>
      <c r="AI63">
        <v>1242.3355710000001</v>
      </c>
      <c r="AJ63">
        <v>1276.4580080000001</v>
      </c>
      <c r="AK63" s="25">
        <v>2.5000000000000001E-2</v>
      </c>
    </row>
    <row r="64" spans="1:37">
      <c r="A64" t="s">
        <v>236</v>
      </c>
      <c r="B64" t="s">
        <v>585</v>
      </c>
      <c r="C64" t="s">
        <v>586</v>
      </c>
      <c r="D64" t="s">
        <v>65</v>
      </c>
      <c r="E64">
        <v>2430.1906739999999</v>
      </c>
      <c r="F64">
        <v>2495.670654</v>
      </c>
      <c r="G64">
        <v>2559.5048830000001</v>
      </c>
      <c r="H64">
        <v>2620.435547</v>
      </c>
      <c r="I64">
        <v>2686.4023440000001</v>
      </c>
      <c r="J64">
        <v>2752.4145509999998</v>
      </c>
      <c r="K64">
        <v>2814.7856449999999</v>
      </c>
      <c r="L64">
        <v>2873.1401369999999</v>
      </c>
      <c r="M64">
        <v>2927.555664</v>
      </c>
      <c r="N64">
        <v>2978.1384280000002</v>
      </c>
      <c r="O64">
        <v>3024.7836910000001</v>
      </c>
      <c r="P64">
        <v>3068.1594239999999</v>
      </c>
      <c r="Q64">
        <v>3097.919922</v>
      </c>
      <c r="R64">
        <v>3123.7941890000002</v>
      </c>
      <c r="S64">
        <v>3148.4184570000002</v>
      </c>
      <c r="T64">
        <v>3171.711182</v>
      </c>
      <c r="U64">
        <v>3193.4777829999998</v>
      </c>
      <c r="V64">
        <v>3214.1003420000002</v>
      </c>
      <c r="W64">
        <v>3233.0371089999999</v>
      </c>
      <c r="X64">
        <v>3250.5239259999998</v>
      </c>
      <c r="Y64">
        <v>3266.1772460000002</v>
      </c>
      <c r="Z64">
        <v>3280.6232909999999</v>
      </c>
      <c r="AA64">
        <v>3294.905029</v>
      </c>
      <c r="AB64">
        <v>3309.9799800000001</v>
      </c>
      <c r="AC64">
        <v>3326.7770999999998</v>
      </c>
      <c r="AD64">
        <v>3346.203125</v>
      </c>
      <c r="AE64">
        <v>3358.680664</v>
      </c>
      <c r="AF64">
        <v>3371.092529</v>
      </c>
      <c r="AG64">
        <v>3386.2927249999998</v>
      </c>
      <c r="AH64">
        <v>3375.0871579999998</v>
      </c>
      <c r="AI64">
        <v>3356.6059570000002</v>
      </c>
      <c r="AJ64">
        <v>3340.1008299999999</v>
      </c>
      <c r="AK64" s="25">
        <v>0.01</v>
      </c>
    </row>
    <row r="65" spans="1:37">
      <c r="A65" t="s">
        <v>100</v>
      </c>
      <c r="B65" t="s">
        <v>587</v>
      </c>
      <c r="C65" t="s">
        <v>588</v>
      </c>
      <c r="D65" t="s">
        <v>65</v>
      </c>
      <c r="E65">
        <v>856.37652600000001</v>
      </c>
      <c r="F65">
        <v>867.89764400000001</v>
      </c>
      <c r="G65">
        <v>878.31689500000005</v>
      </c>
      <c r="H65">
        <v>888.19970699999999</v>
      </c>
      <c r="I65">
        <v>897.91412400000002</v>
      </c>
      <c r="J65">
        <v>908.04010000000005</v>
      </c>
      <c r="K65">
        <v>917.65155000000004</v>
      </c>
      <c r="L65">
        <v>926.95288100000005</v>
      </c>
      <c r="M65">
        <v>937.07482900000002</v>
      </c>
      <c r="N65">
        <v>947.53344700000002</v>
      </c>
      <c r="O65">
        <v>958.44433600000002</v>
      </c>
      <c r="P65">
        <v>970.098206</v>
      </c>
      <c r="Q65">
        <v>985.87939500000005</v>
      </c>
      <c r="R65">
        <v>1003.090332</v>
      </c>
      <c r="S65">
        <v>1022.111816</v>
      </c>
      <c r="T65">
        <v>1042.4332280000001</v>
      </c>
      <c r="U65">
        <v>1063.669067</v>
      </c>
      <c r="V65">
        <v>1085.194092</v>
      </c>
      <c r="W65">
        <v>1107.2771</v>
      </c>
      <c r="X65">
        <v>1129.9720460000001</v>
      </c>
      <c r="Y65">
        <v>1152.22876</v>
      </c>
      <c r="Z65">
        <v>1174.4995120000001</v>
      </c>
      <c r="AA65">
        <v>1197.0626219999999</v>
      </c>
      <c r="AB65">
        <v>1220.3167719999999</v>
      </c>
      <c r="AC65">
        <v>1244.272461</v>
      </c>
      <c r="AD65">
        <v>1269.1728519999999</v>
      </c>
      <c r="AE65">
        <v>1295.0936280000001</v>
      </c>
      <c r="AF65">
        <v>1321.619385</v>
      </c>
      <c r="AG65">
        <v>1348.3125</v>
      </c>
      <c r="AH65">
        <v>1375.677612</v>
      </c>
      <c r="AI65">
        <v>1403.971802</v>
      </c>
      <c r="AJ65">
        <v>1432.8023679999999</v>
      </c>
      <c r="AK65" s="25">
        <v>1.7000000000000001E-2</v>
      </c>
    </row>
    <row r="66" spans="1:37">
      <c r="A66" t="s">
        <v>230</v>
      </c>
      <c r="B66" t="s">
        <v>589</v>
      </c>
      <c r="C66" t="s">
        <v>590</v>
      </c>
      <c r="D66" t="s">
        <v>65</v>
      </c>
      <c r="E66">
        <v>328.062164</v>
      </c>
      <c r="F66">
        <v>332.85101300000002</v>
      </c>
      <c r="G66">
        <v>337.16980000000001</v>
      </c>
      <c r="H66">
        <v>341.45642099999998</v>
      </c>
      <c r="I66">
        <v>345.91107199999999</v>
      </c>
      <c r="J66">
        <v>350.89123499999999</v>
      </c>
      <c r="K66">
        <v>355.61740099999997</v>
      </c>
      <c r="L66">
        <v>360.14102200000002</v>
      </c>
      <c r="M66">
        <v>365.11380000000003</v>
      </c>
      <c r="N66">
        <v>370.25466899999998</v>
      </c>
      <c r="O66">
        <v>375.45196499999997</v>
      </c>
      <c r="P66">
        <v>380.79632600000002</v>
      </c>
      <c r="Q66">
        <v>389.32781999999997</v>
      </c>
      <c r="R66">
        <v>398.22564699999998</v>
      </c>
      <c r="S66">
        <v>407.69940200000002</v>
      </c>
      <c r="T66">
        <v>417.57931500000001</v>
      </c>
      <c r="U66">
        <v>427.62094100000002</v>
      </c>
      <c r="V66">
        <v>437.70669600000002</v>
      </c>
      <c r="W66">
        <v>448.11807299999998</v>
      </c>
      <c r="X66">
        <v>458.939301</v>
      </c>
      <c r="Y66">
        <v>469.68804899999998</v>
      </c>
      <c r="Z66">
        <v>480.32775900000001</v>
      </c>
      <c r="AA66">
        <v>491.16882299999997</v>
      </c>
      <c r="AB66">
        <v>502.21933000000001</v>
      </c>
      <c r="AC66">
        <v>513.44293200000004</v>
      </c>
      <c r="AD66">
        <v>524.74414100000001</v>
      </c>
      <c r="AE66">
        <v>536.32482900000002</v>
      </c>
      <c r="AF66">
        <v>548.13476600000001</v>
      </c>
      <c r="AG66">
        <v>560.02844200000004</v>
      </c>
      <c r="AH66">
        <v>572.13201900000001</v>
      </c>
      <c r="AI66">
        <v>584.57080099999996</v>
      </c>
      <c r="AJ66">
        <v>597.13214100000005</v>
      </c>
      <c r="AK66" s="25">
        <v>0.02</v>
      </c>
    </row>
    <row r="67" spans="1:37">
      <c r="A67" t="s">
        <v>233</v>
      </c>
      <c r="B67" t="s">
        <v>591</v>
      </c>
      <c r="C67" t="s">
        <v>592</v>
      </c>
      <c r="D67" t="s">
        <v>65</v>
      </c>
      <c r="E67">
        <v>128.29904199999999</v>
      </c>
      <c r="F67">
        <v>131.94300799999999</v>
      </c>
      <c r="G67">
        <v>135.56373600000001</v>
      </c>
      <c r="H67">
        <v>139.248413</v>
      </c>
      <c r="I67">
        <v>143.090225</v>
      </c>
      <c r="J67">
        <v>147.172684</v>
      </c>
      <c r="K67">
        <v>151.22442599999999</v>
      </c>
      <c r="L67">
        <v>155.26713599999999</v>
      </c>
      <c r="M67">
        <v>159.637665</v>
      </c>
      <c r="N67">
        <v>164.199997</v>
      </c>
      <c r="O67">
        <v>168.90034499999999</v>
      </c>
      <c r="P67">
        <v>173.79200700000001</v>
      </c>
      <c r="Q67">
        <v>179.225662</v>
      </c>
      <c r="R67">
        <v>184.94044500000001</v>
      </c>
      <c r="S67">
        <v>191.06141700000001</v>
      </c>
      <c r="T67">
        <v>197.50245699999999</v>
      </c>
      <c r="U67">
        <v>204.130875</v>
      </c>
      <c r="V67">
        <v>210.881989</v>
      </c>
      <c r="W67">
        <v>217.92250100000001</v>
      </c>
      <c r="X67">
        <v>225.308426</v>
      </c>
      <c r="Y67">
        <v>232.75945999999999</v>
      </c>
      <c r="Z67">
        <v>240.474716</v>
      </c>
      <c r="AA67">
        <v>248.20082099999999</v>
      </c>
      <c r="AB67">
        <v>256.17172199999999</v>
      </c>
      <c r="AC67">
        <v>264.36795000000001</v>
      </c>
      <c r="AD67">
        <v>272.73266599999999</v>
      </c>
      <c r="AE67">
        <v>281.393799</v>
      </c>
      <c r="AF67">
        <v>290.323578</v>
      </c>
      <c r="AG67">
        <v>299.43194599999998</v>
      </c>
      <c r="AH67">
        <v>308.80096400000002</v>
      </c>
      <c r="AI67">
        <v>318.51483200000001</v>
      </c>
      <c r="AJ67">
        <v>328.43481400000002</v>
      </c>
      <c r="AK67" s="25">
        <v>3.1E-2</v>
      </c>
    </row>
    <row r="68" spans="1:37">
      <c r="A68" t="s">
        <v>236</v>
      </c>
      <c r="B68" t="s">
        <v>593</v>
      </c>
      <c r="C68" t="s">
        <v>594</v>
      </c>
      <c r="D68" t="s">
        <v>65</v>
      </c>
      <c r="E68">
        <v>400.01531999999997</v>
      </c>
      <c r="F68">
        <v>403.10363799999999</v>
      </c>
      <c r="G68">
        <v>405.58334400000001</v>
      </c>
      <c r="H68">
        <v>407.494843</v>
      </c>
      <c r="I68">
        <v>408.91284200000001</v>
      </c>
      <c r="J68">
        <v>409.97619600000002</v>
      </c>
      <c r="K68">
        <v>410.80972300000002</v>
      </c>
      <c r="L68">
        <v>411.54473899999999</v>
      </c>
      <c r="M68">
        <v>412.323395</v>
      </c>
      <c r="N68">
        <v>413.07879600000001</v>
      </c>
      <c r="O68">
        <v>414.09207199999997</v>
      </c>
      <c r="P68">
        <v>415.50988799999999</v>
      </c>
      <c r="Q68">
        <v>417.32592799999998</v>
      </c>
      <c r="R68">
        <v>419.924286</v>
      </c>
      <c r="S68">
        <v>423.35098299999999</v>
      </c>
      <c r="T68">
        <v>427.35144000000003</v>
      </c>
      <c r="U68">
        <v>431.91720600000002</v>
      </c>
      <c r="V68">
        <v>436.60537699999998</v>
      </c>
      <c r="W68">
        <v>441.23654199999999</v>
      </c>
      <c r="X68">
        <v>445.724335</v>
      </c>
      <c r="Y68">
        <v>449.78125</v>
      </c>
      <c r="Z68">
        <v>453.69702100000001</v>
      </c>
      <c r="AA68">
        <v>457.69296300000002</v>
      </c>
      <c r="AB68">
        <v>461.92572000000001</v>
      </c>
      <c r="AC68">
        <v>466.46151700000001</v>
      </c>
      <c r="AD68">
        <v>471.69598400000001</v>
      </c>
      <c r="AE68">
        <v>477.375</v>
      </c>
      <c r="AF68">
        <v>483.16101099999997</v>
      </c>
      <c r="AG68">
        <v>488.85211199999998</v>
      </c>
      <c r="AH68">
        <v>494.744598</v>
      </c>
      <c r="AI68">
        <v>500.88613900000001</v>
      </c>
      <c r="AJ68">
        <v>507.23538200000002</v>
      </c>
      <c r="AK68" s="25">
        <v>8.0000000000000002E-3</v>
      </c>
    </row>
    <row r="69" spans="1:37">
      <c r="A69" t="s">
        <v>103</v>
      </c>
      <c r="B69" t="s">
        <v>595</v>
      </c>
      <c r="C69" t="s">
        <v>596</v>
      </c>
      <c r="D69" t="s">
        <v>65</v>
      </c>
      <c r="E69">
        <v>794.45788600000003</v>
      </c>
      <c r="F69">
        <v>842.16772500000002</v>
      </c>
      <c r="G69">
        <v>890.77868699999999</v>
      </c>
      <c r="H69">
        <v>940.500854</v>
      </c>
      <c r="I69">
        <v>991.15661599999999</v>
      </c>
      <c r="J69">
        <v>1042.9216309999999</v>
      </c>
      <c r="K69">
        <v>1095.237061</v>
      </c>
      <c r="L69">
        <v>1148.195068</v>
      </c>
      <c r="M69">
        <v>1202.155518</v>
      </c>
      <c r="N69">
        <v>1257.215698</v>
      </c>
      <c r="O69">
        <v>1312.9758300000001</v>
      </c>
      <c r="P69">
        <v>1370.0898440000001</v>
      </c>
      <c r="Q69">
        <v>1428.0952150000001</v>
      </c>
      <c r="R69">
        <v>1487.206177</v>
      </c>
      <c r="S69">
        <v>1546.9842530000001</v>
      </c>
      <c r="T69">
        <v>1607.5775149999999</v>
      </c>
      <c r="U69">
        <v>1669.341553</v>
      </c>
      <c r="V69">
        <v>1731.924683</v>
      </c>
      <c r="W69">
        <v>1795.2633060000001</v>
      </c>
      <c r="X69">
        <v>1858.9270019999999</v>
      </c>
      <c r="Y69">
        <v>1922.598389</v>
      </c>
      <c r="Z69">
        <v>1992.17688</v>
      </c>
      <c r="AA69">
        <v>2058.6616210000002</v>
      </c>
      <c r="AB69">
        <v>2124.4025879999999</v>
      </c>
      <c r="AC69">
        <v>2190.1062010000001</v>
      </c>
      <c r="AD69">
        <v>2255.4506839999999</v>
      </c>
      <c r="AE69">
        <v>2320.0786130000001</v>
      </c>
      <c r="AF69">
        <v>2384.3642580000001</v>
      </c>
      <c r="AG69">
        <v>2448.5471189999998</v>
      </c>
      <c r="AH69">
        <v>2513.0866700000001</v>
      </c>
      <c r="AI69">
        <v>2578.1127929999998</v>
      </c>
      <c r="AJ69">
        <v>2643.1203609999998</v>
      </c>
      <c r="AK69" s="25">
        <v>0.04</v>
      </c>
    </row>
    <row r="70" spans="1:37">
      <c r="A70" t="s">
        <v>230</v>
      </c>
      <c r="B70" t="s">
        <v>597</v>
      </c>
      <c r="C70" t="s">
        <v>598</v>
      </c>
      <c r="D70" t="s">
        <v>65</v>
      </c>
      <c r="E70">
        <v>471.28247099999999</v>
      </c>
      <c r="F70">
        <v>501.94793700000002</v>
      </c>
      <c r="G70">
        <v>533.37548800000002</v>
      </c>
      <c r="H70">
        <v>565.57226600000001</v>
      </c>
      <c r="I70">
        <v>598.51281700000004</v>
      </c>
      <c r="J70">
        <v>632.26635699999997</v>
      </c>
      <c r="K70">
        <v>666.689392</v>
      </c>
      <c r="L70">
        <v>701.737976</v>
      </c>
      <c r="M70">
        <v>737.45513900000003</v>
      </c>
      <c r="N70">
        <v>773.84130900000002</v>
      </c>
      <c r="O70">
        <v>810.65454099999999</v>
      </c>
      <c r="P70">
        <v>848.40124500000002</v>
      </c>
      <c r="Q70">
        <v>886.18499799999995</v>
      </c>
      <c r="R70">
        <v>924.849243</v>
      </c>
      <c r="S70">
        <v>963.47723399999995</v>
      </c>
      <c r="T70">
        <v>1002.484009</v>
      </c>
      <c r="U70">
        <v>1042.3359379999999</v>
      </c>
      <c r="V70">
        <v>1082.764038</v>
      </c>
      <c r="W70">
        <v>1123.422241</v>
      </c>
      <c r="X70">
        <v>1163.9812010000001</v>
      </c>
      <c r="Y70">
        <v>1204.618164</v>
      </c>
      <c r="Z70">
        <v>1245.534058</v>
      </c>
      <c r="AA70">
        <v>1286.9023440000001</v>
      </c>
      <c r="AB70">
        <v>1327.2152100000001</v>
      </c>
      <c r="AC70">
        <v>1367.377686</v>
      </c>
      <c r="AD70">
        <v>1407.2303469999999</v>
      </c>
      <c r="AE70">
        <v>1446.332764</v>
      </c>
      <c r="AF70">
        <v>1484.8211670000001</v>
      </c>
      <c r="AG70">
        <v>1523.2646480000001</v>
      </c>
      <c r="AH70">
        <v>1561.770264</v>
      </c>
      <c r="AI70">
        <v>1600.2126459999999</v>
      </c>
      <c r="AJ70">
        <v>1638.309814</v>
      </c>
      <c r="AK70" s="25">
        <v>4.1000000000000002E-2</v>
      </c>
    </row>
    <row r="71" spans="1:37">
      <c r="A71" t="s">
        <v>233</v>
      </c>
      <c r="B71" t="s">
        <v>599</v>
      </c>
      <c r="C71" t="s">
        <v>600</v>
      </c>
      <c r="D71" t="s">
        <v>65</v>
      </c>
      <c r="E71">
        <v>43.849991000000003</v>
      </c>
      <c r="F71">
        <v>49.503132000000001</v>
      </c>
      <c r="G71">
        <v>55.333781999999999</v>
      </c>
      <c r="H71">
        <v>61.443390000000001</v>
      </c>
      <c r="I71">
        <v>67.609375</v>
      </c>
      <c r="J71">
        <v>73.935158000000001</v>
      </c>
      <c r="K71">
        <v>80.018822</v>
      </c>
      <c r="L71">
        <v>86.014281999999994</v>
      </c>
      <c r="M71">
        <v>92.215941999999998</v>
      </c>
      <c r="N71">
        <v>98.689910999999995</v>
      </c>
      <c r="O71">
        <v>105.431854</v>
      </c>
      <c r="P71">
        <v>112.33847</v>
      </c>
      <c r="Q71">
        <v>119.95475</v>
      </c>
      <c r="R71">
        <v>127.708893</v>
      </c>
      <c r="S71">
        <v>135.938019</v>
      </c>
      <c r="T71">
        <v>144.54946899999999</v>
      </c>
      <c r="U71">
        <v>153.24667400000001</v>
      </c>
      <c r="V71">
        <v>162.04762299999999</v>
      </c>
      <c r="W71">
        <v>171.01968400000001</v>
      </c>
      <c r="X71">
        <v>180.308899</v>
      </c>
      <c r="Y71">
        <v>189.47290000000001</v>
      </c>
      <c r="Z71">
        <v>204.12455700000001</v>
      </c>
      <c r="AA71">
        <v>214.88287399999999</v>
      </c>
      <c r="AB71">
        <v>225.798126</v>
      </c>
      <c r="AC71">
        <v>236.93308999999999</v>
      </c>
      <c r="AD71">
        <v>248.120499</v>
      </c>
      <c r="AE71">
        <v>259.55224600000003</v>
      </c>
      <c r="AF71">
        <v>271.17117300000001</v>
      </c>
      <c r="AG71">
        <v>282.722534</v>
      </c>
      <c r="AH71">
        <v>294.548767</v>
      </c>
      <c r="AI71">
        <v>306.85409499999997</v>
      </c>
      <c r="AJ71">
        <v>319.39773600000001</v>
      </c>
      <c r="AK71" s="25">
        <v>6.6000000000000003E-2</v>
      </c>
    </row>
    <row r="72" spans="1:37">
      <c r="A72" t="s">
        <v>236</v>
      </c>
      <c r="B72" t="s">
        <v>601</v>
      </c>
      <c r="C72" t="s">
        <v>602</v>
      </c>
      <c r="D72" t="s">
        <v>65</v>
      </c>
      <c r="E72">
        <v>279.32540899999998</v>
      </c>
      <c r="F72">
        <v>290.71670499999999</v>
      </c>
      <c r="G72">
        <v>302.06942700000002</v>
      </c>
      <c r="H72">
        <v>313.48519900000002</v>
      </c>
      <c r="I72">
        <v>325.03439300000002</v>
      </c>
      <c r="J72">
        <v>336.72009300000002</v>
      </c>
      <c r="K72">
        <v>348.52880900000002</v>
      </c>
      <c r="L72">
        <v>360.44278000000003</v>
      </c>
      <c r="M72">
        <v>372.484467</v>
      </c>
      <c r="N72">
        <v>384.68441799999999</v>
      </c>
      <c r="O72">
        <v>396.889343</v>
      </c>
      <c r="P72">
        <v>409.35006700000002</v>
      </c>
      <c r="Q72">
        <v>421.95538299999998</v>
      </c>
      <c r="R72">
        <v>434.64804099999998</v>
      </c>
      <c r="S72">
        <v>447.56896999999998</v>
      </c>
      <c r="T72">
        <v>460.54406699999998</v>
      </c>
      <c r="U72">
        <v>473.75897200000003</v>
      </c>
      <c r="V72">
        <v>487.113068</v>
      </c>
      <c r="W72">
        <v>500.82141100000001</v>
      </c>
      <c r="X72">
        <v>514.63696300000004</v>
      </c>
      <c r="Y72">
        <v>528.507385</v>
      </c>
      <c r="Z72">
        <v>542.51831100000004</v>
      </c>
      <c r="AA72">
        <v>556.87634300000002</v>
      </c>
      <c r="AB72">
        <v>571.38928199999998</v>
      </c>
      <c r="AC72">
        <v>585.79547100000002</v>
      </c>
      <c r="AD72">
        <v>600.09973100000002</v>
      </c>
      <c r="AE72">
        <v>614.19348100000002</v>
      </c>
      <c r="AF72">
        <v>628.37207000000001</v>
      </c>
      <c r="AG72">
        <v>642.55987500000003</v>
      </c>
      <c r="AH72">
        <v>656.76763900000003</v>
      </c>
      <c r="AI72">
        <v>671.04595900000004</v>
      </c>
      <c r="AJ72">
        <v>685.41284199999996</v>
      </c>
      <c r="AK72" s="25">
        <v>2.9000000000000001E-2</v>
      </c>
    </row>
    <row r="73" spans="1:37">
      <c r="A73" t="s">
        <v>106</v>
      </c>
      <c r="B73" t="s">
        <v>603</v>
      </c>
      <c r="C73" t="s">
        <v>604</v>
      </c>
      <c r="D73" t="s">
        <v>65</v>
      </c>
      <c r="E73">
        <v>1397.778564</v>
      </c>
      <c r="F73">
        <v>1467.3206789999999</v>
      </c>
      <c r="G73">
        <v>1538.759033</v>
      </c>
      <c r="H73">
        <v>1612.034668</v>
      </c>
      <c r="I73">
        <v>1689.234009</v>
      </c>
      <c r="J73">
        <v>1767.1823730000001</v>
      </c>
      <c r="K73">
        <v>1847.184082</v>
      </c>
      <c r="L73">
        <v>1927.7182620000001</v>
      </c>
      <c r="M73">
        <v>2010.533203</v>
      </c>
      <c r="N73">
        <v>2095.1437989999999</v>
      </c>
      <c r="O73">
        <v>2180.6313479999999</v>
      </c>
      <c r="P73">
        <v>2267.9448240000002</v>
      </c>
      <c r="Q73">
        <v>2356.6479490000002</v>
      </c>
      <c r="R73">
        <v>2446.156982</v>
      </c>
      <c r="S73">
        <v>2536.6845699999999</v>
      </c>
      <c r="T73">
        <v>2629.4968260000001</v>
      </c>
      <c r="U73">
        <v>2722.0395509999998</v>
      </c>
      <c r="V73">
        <v>2815.110107</v>
      </c>
      <c r="W73">
        <v>2908.342529</v>
      </c>
      <c r="X73">
        <v>3001.4167480000001</v>
      </c>
      <c r="Y73">
        <v>3093.6088869999999</v>
      </c>
      <c r="Z73">
        <v>3185.7861330000001</v>
      </c>
      <c r="AA73">
        <v>3276.783203</v>
      </c>
      <c r="AB73">
        <v>3368.9089359999998</v>
      </c>
      <c r="AC73">
        <v>3457.4533689999998</v>
      </c>
      <c r="AD73">
        <v>3545.4907229999999</v>
      </c>
      <c r="AE73">
        <v>3628.576904</v>
      </c>
      <c r="AF73">
        <v>3710.0310060000002</v>
      </c>
      <c r="AG73">
        <v>3789.8967290000001</v>
      </c>
      <c r="AH73">
        <v>3868.4384770000001</v>
      </c>
      <c r="AI73">
        <v>3947.0190429999998</v>
      </c>
      <c r="AJ73">
        <v>4025.7651369999999</v>
      </c>
      <c r="AK73" s="25">
        <v>3.5000000000000003E-2</v>
      </c>
    </row>
    <row r="74" spans="1:37">
      <c r="A74" t="s">
        <v>230</v>
      </c>
      <c r="B74" t="s">
        <v>605</v>
      </c>
      <c r="C74" t="s">
        <v>606</v>
      </c>
      <c r="D74" t="s">
        <v>65</v>
      </c>
      <c r="E74">
        <v>832.27911400000005</v>
      </c>
      <c r="F74">
        <v>867.51068099999998</v>
      </c>
      <c r="G74">
        <v>903.95800799999995</v>
      </c>
      <c r="H74">
        <v>941.48480199999995</v>
      </c>
      <c r="I74">
        <v>982.36883499999999</v>
      </c>
      <c r="J74">
        <v>1023.501953</v>
      </c>
      <c r="K74">
        <v>1065.9235839999999</v>
      </c>
      <c r="L74">
        <v>1108.430298</v>
      </c>
      <c r="M74">
        <v>1152.7148440000001</v>
      </c>
      <c r="N74">
        <v>1198.5772710000001</v>
      </c>
      <c r="O74">
        <v>1244.9300539999999</v>
      </c>
      <c r="P74">
        <v>1292.545654</v>
      </c>
      <c r="Q74">
        <v>1340.696533</v>
      </c>
      <c r="R74">
        <v>1388.813721</v>
      </c>
      <c r="S74">
        <v>1437.9860839999999</v>
      </c>
      <c r="T74">
        <v>1489.2312010000001</v>
      </c>
      <c r="U74">
        <v>1540.1057129999999</v>
      </c>
      <c r="V74">
        <v>1591.2768550000001</v>
      </c>
      <c r="W74">
        <v>1642.474976</v>
      </c>
      <c r="X74">
        <v>1693.4726559999999</v>
      </c>
      <c r="Y74">
        <v>1743.622803</v>
      </c>
      <c r="Z74">
        <v>1793.429932</v>
      </c>
      <c r="AA74">
        <v>1841.8488769999999</v>
      </c>
      <c r="AB74">
        <v>1891.7348629999999</v>
      </c>
      <c r="AC74">
        <v>1939.6024170000001</v>
      </c>
      <c r="AD74">
        <v>1988.8551030000001</v>
      </c>
      <c r="AE74">
        <v>2034.0500489999999</v>
      </c>
      <c r="AF74">
        <v>2078.4514159999999</v>
      </c>
      <c r="AG74">
        <v>2122.0920409999999</v>
      </c>
      <c r="AH74">
        <v>2165.1645509999998</v>
      </c>
      <c r="AI74">
        <v>2208.9296880000002</v>
      </c>
      <c r="AJ74">
        <v>2253.4169919999999</v>
      </c>
      <c r="AK74" s="25">
        <v>3.3000000000000002E-2</v>
      </c>
    </row>
    <row r="75" spans="1:37">
      <c r="A75" t="s">
        <v>233</v>
      </c>
      <c r="B75" t="s">
        <v>607</v>
      </c>
      <c r="C75" t="s">
        <v>608</v>
      </c>
      <c r="D75" t="s">
        <v>65</v>
      </c>
      <c r="E75">
        <v>168.342209</v>
      </c>
      <c r="F75">
        <v>181.86196899999999</v>
      </c>
      <c r="G75">
        <v>195.737549</v>
      </c>
      <c r="H75">
        <v>210.06068400000001</v>
      </c>
      <c r="I75">
        <v>224.712906</v>
      </c>
      <c r="J75">
        <v>239.633713</v>
      </c>
      <c r="K75">
        <v>254.988373</v>
      </c>
      <c r="L75">
        <v>270.45413200000002</v>
      </c>
      <c r="M75">
        <v>286.10501099999999</v>
      </c>
      <c r="N75">
        <v>301.63900799999999</v>
      </c>
      <c r="O75">
        <v>317.19519000000003</v>
      </c>
      <c r="P75">
        <v>332.93984999999998</v>
      </c>
      <c r="Q75">
        <v>349.18682899999999</v>
      </c>
      <c r="R75">
        <v>365.93933099999998</v>
      </c>
      <c r="S75">
        <v>382.29846199999997</v>
      </c>
      <c r="T75">
        <v>398.44940200000002</v>
      </c>
      <c r="U75">
        <v>414.35647599999999</v>
      </c>
      <c r="V75">
        <v>430.24121100000002</v>
      </c>
      <c r="W75">
        <v>446.14245599999998</v>
      </c>
      <c r="X75">
        <v>462.09558099999998</v>
      </c>
      <c r="Y75">
        <v>478.14501999999999</v>
      </c>
      <c r="Z75">
        <v>494.76498400000003</v>
      </c>
      <c r="AA75">
        <v>511.92507899999998</v>
      </c>
      <c r="AB75">
        <v>529.19000200000005</v>
      </c>
      <c r="AC75">
        <v>545.42614700000001</v>
      </c>
      <c r="AD75">
        <v>560.36377000000005</v>
      </c>
      <c r="AE75">
        <v>575.00860599999999</v>
      </c>
      <c r="AF75">
        <v>589.36859100000004</v>
      </c>
      <c r="AG75">
        <v>603.40716599999996</v>
      </c>
      <c r="AH75">
        <v>617.09985400000005</v>
      </c>
      <c r="AI75">
        <v>630.43719499999997</v>
      </c>
      <c r="AJ75">
        <v>643.44171100000005</v>
      </c>
      <c r="AK75" s="25">
        <v>4.3999999999999997E-2</v>
      </c>
    </row>
    <row r="76" spans="1:37">
      <c r="A76" t="s">
        <v>236</v>
      </c>
      <c r="B76" t="s">
        <v>609</v>
      </c>
      <c r="C76" t="s">
        <v>610</v>
      </c>
      <c r="D76" t="s">
        <v>65</v>
      </c>
      <c r="E76">
        <v>397.15728799999999</v>
      </c>
      <c r="F76">
        <v>417.94802900000002</v>
      </c>
      <c r="G76">
        <v>439.06350700000002</v>
      </c>
      <c r="H76">
        <v>460.489105</v>
      </c>
      <c r="I76">
        <v>482.15219100000002</v>
      </c>
      <c r="J76">
        <v>504.04675300000002</v>
      </c>
      <c r="K76">
        <v>526.272156</v>
      </c>
      <c r="L76">
        <v>548.83392300000003</v>
      </c>
      <c r="M76">
        <v>571.71343999999999</v>
      </c>
      <c r="N76">
        <v>594.92755099999999</v>
      </c>
      <c r="O76">
        <v>618.50610400000005</v>
      </c>
      <c r="P76">
        <v>642.45922900000005</v>
      </c>
      <c r="Q76">
        <v>666.76470900000004</v>
      </c>
      <c r="R76">
        <v>691.40386999999998</v>
      </c>
      <c r="S76">
        <v>716.40008499999999</v>
      </c>
      <c r="T76">
        <v>741.81622300000004</v>
      </c>
      <c r="U76">
        <v>767.57745399999999</v>
      </c>
      <c r="V76">
        <v>793.59198000000004</v>
      </c>
      <c r="W76">
        <v>819.725098</v>
      </c>
      <c r="X76">
        <v>845.84832800000004</v>
      </c>
      <c r="Y76">
        <v>871.84118699999999</v>
      </c>
      <c r="Z76">
        <v>897.59136999999998</v>
      </c>
      <c r="AA76">
        <v>923.00939900000003</v>
      </c>
      <c r="AB76">
        <v>947.98419200000001</v>
      </c>
      <c r="AC76">
        <v>972.42474400000003</v>
      </c>
      <c r="AD76">
        <v>996.27203399999996</v>
      </c>
      <c r="AE76">
        <v>1019.51825</v>
      </c>
      <c r="AF76">
        <v>1042.2109379999999</v>
      </c>
      <c r="AG76">
        <v>1064.397461</v>
      </c>
      <c r="AH76">
        <v>1086.1741939999999</v>
      </c>
      <c r="AI76">
        <v>1107.6521</v>
      </c>
      <c r="AJ76">
        <v>1128.9063719999999</v>
      </c>
      <c r="AK76" s="25">
        <v>3.4000000000000002E-2</v>
      </c>
    </row>
    <row r="77" spans="1:37">
      <c r="A77" t="s">
        <v>109</v>
      </c>
      <c r="B77" t="s">
        <v>611</v>
      </c>
      <c r="C77" t="s">
        <v>612</v>
      </c>
      <c r="D77" t="s">
        <v>65</v>
      </c>
      <c r="E77">
        <v>6162.7353519999997</v>
      </c>
      <c r="F77">
        <v>6408.0532229999999</v>
      </c>
      <c r="G77">
        <v>6652.3369140000004</v>
      </c>
      <c r="H77">
        <v>6895.9702150000003</v>
      </c>
      <c r="I77">
        <v>7136.8823240000002</v>
      </c>
      <c r="J77">
        <v>7371.9350590000004</v>
      </c>
      <c r="K77">
        <v>7601.294922</v>
      </c>
      <c r="L77">
        <v>7828.2304690000001</v>
      </c>
      <c r="M77">
        <v>8051.4829099999997</v>
      </c>
      <c r="N77">
        <v>8268.7011719999991</v>
      </c>
      <c r="O77">
        <v>8482.6748050000006</v>
      </c>
      <c r="P77">
        <v>8687.8964840000008</v>
      </c>
      <c r="Q77">
        <v>8883.8886719999991</v>
      </c>
      <c r="R77">
        <v>9084.9355469999991</v>
      </c>
      <c r="S77">
        <v>9279.7255860000005</v>
      </c>
      <c r="T77">
        <v>9466.9423829999996</v>
      </c>
      <c r="U77">
        <v>9645.9912110000005</v>
      </c>
      <c r="V77">
        <v>9821.6308590000008</v>
      </c>
      <c r="W77">
        <v>9986.7841800000006</v>
      </c>
      <c r="X77">
        <v>10141.414062</v>
      </c>
      <c r="Y77">
        <v>10287.935546999999</v>
      </c>
      <c r="Z77">
        <v>10426.463867</v>
      </c>
      <c r="AA77">
        <v>10566.03125</v>
      </c>
      <c r="AB77">
        <v>10706.112305000001</v>
      </c>
      <c r="AC77">
        <v>10844.841796999999</v>
      </c>
      <c r="AD77">
        <v>10978.222656</v>
      </c>
      <c r="AE77">
        <v>11108.488281</v>
      </c>
      <c r="AF77">
        <v>11241.760742</v>
      </c>
      <c r="AG77">
        <v>11398.318359000001</v>
      </c>
      <c r="AH77">
        <v>11554.322265999999</v>
      </c>
      <c r="AI77">
        <v>11716.213867</v>
      </c>
      <c r="AJ77">
        <v>11886.504883</v>
      </c>
      <c r="AK77" s="25">
        <v>2.1000000000000001E-2</v>
      </c>
    </row>
    <row r="78" spans="1:37">
      <c r="A78" t="s">
        <v>230</v>
      </c>
      <c r="B78" t="s">
        <v>613</v>
      </c>
      <c r="C78" t="s">
        <v>614</v>
      </c>
      <c r="D78" t="s">
        <v>65</v>
      </c>
      <c r="E78">
        <v>3799.8933109999998</v>
      </c>
      <c r="F78">
        <v>3976.5515140000002</v>
      </c>
      <c r="G78">
        <v>4153.5610349999997</v>
      </c>
      <c r="H78">
        <v>4330.9458009999998</v>
      </c>
      <c r="I78">
        <v>4506.3955079999996</v>
      </c>
      <c r="J78">
        <v>4678.3520509999998</v>
      </c>
      <c r="K78">
        <v>4850.3969729999999</v>
      </c>
      <c r="L78">
        <v>5024.8984380000002</v>
      </c>
      <c r="M78">
        <v>5196.591797</v>
      </c>
      <c r="N78">
        <v>5365.8471680000002</v>
      </c>
      <c r="O78">
        <v>5534.2451170000004</v>
      </c>
      <c r="P78">
        <v>5694.5898440000001</v>
      </c>
      <c r="Q78">
        <v>5847.9653319999998</v>
      </c>
      <c r="R78">
        <v>6001.9301759999998</v>
      </c>
      <c r="S78">
        <v>6148.7275390000004</v>
      </c>
      <c r="T78">
        <v>6290.8608400000003</v>
      </c>
      <c r="U78">
        <v>6428.9023440000001</v>
      </c>
      <c r="V78">
        <v>6562.1132809999999</v>
      </c>
      <c r="W78">
        <v>6694.1601559999999</v>
      </c>
      <c r="X78">
        <v>6812.9746089999999</v>
      </c>
      <c r="Y78">
        <v>6927.1254879999997</v>
      </c>
      <c r="Z78">
        <v>7036.1884769999997</v>
      </c>
      <c r="AA78">
        <v>7144.3818359999996</v>
      </c>
      <c r="AB78">
        <v>7252.3271480000003</v>
      </c>
      <c r="AC78">
        <v>7357.7880859999996</v>
      </c>
      <c r="AD78">
        <v>7458.1044920000004</v>
      </c>
      <c r="AE78">
        <v>7554.9140619999998</v>
      </c>
      <c r="AF78">
        <v>7653.3798829999996</v>
      </c>
      <c r="AG78">
        <v>7751.0297849999997</v>
      </c>
      <c r="AH78">
        <v>7843.578125</v>
      </c>
      <c r="AI78">
        <v>7936.5444340000004</v>
      </c>
      <c r="AJ78">
        <v>8033.2172849999997</v>
      </c>
      <c r="AK78" s="25">
        <v>2.4E-2</v>
      </c>
    </row>
    <row r="79" spans="1:37">
      <c r="A79" t="s">
        <v>233</v>
      </c>
      <c r="B79" t="s">
        <v>615</v>
      </c>
      <c r="C79" t="s">
        <v>616</v>
      </c>
      <c r="D79" t="s">
        <v>65</v>
      </c>
      <c r="E79">
        <v>1028.027466</v>
      </c>
      <c r="F79">
        <v>1075.401001</v>
      </c>
      <c r="G79">
        <v>1122.7749020000001</v>
      </c>
      <c r="H79">
        <v>1170.8873289999999</v>
      </c>
      <c r="I79">
        <v>1219.5792240000001</v>
      </c>
      <c r="J79">
        <v>1268.1807859999999</v>
      </c>
      <c r="K79">
        <v>1313.461182</v>
      </c>
      <c r="L79">
        <v>1355.0289310000001</v>
      </c>
      <c r="M79">
        <v>1396.700928</v>
      </c>
      <c r="N79">
        <v>1435.6623540000001</v>
      </c>
      <c r="O79">
        <v>1473.7375489999999</v>
      </c>
      <c r="P79">
        <v>1510.874268</v>
      </c>
      <c r="Q79">
        <v>1544.9423830000001</v>
      </c>
      <c r="R79">
        <v>1583.038818</v>
      </c>
      <c r="S79">
        <v>1623.3950199999999</v>
      </c>
      <c r="T79">
        <v>1661.457275</v>
      </c>
      <c r="U79">
        <v>1696.4654539999999</v>
      </c>
      <c r="V79">
        <v>1732.428101</v>
      </c>
      <c r="W79">
        <v>1758.9167480000001</v>
      </c>
      <c r="X79">
        <v>1789.4476320000001</v>
      </c>
      <c r="Y79">
        <v>1818.4746090000001</v>
      </c>
      <c r="Z79">
        <v>1844.9761960000001</v>
      </c>
      <c r="AA79">
        <v>1871.9291989999999</v>
      </c>
      <c r="AB79">
        <v>1899.3863530000001</v>
      </c>
      <c r="AC79">
        <v>1927.1816409999999</v>
      </c>
      <c r="AD79">
        <v>1955.2745359999999</v>
      </c>
      <c r="AE79">
        <v>1983.518677</v>
      </c>
      <c r="AF79">
        <v>2011.7879640000001</v>
      </c>
      <c r="AG79">
        <v>2062.258057</v>
      </c>
      <c r="AH79">
        <v>2115.342529</v>
      </c>
      <c r="AI79">
        <v>2171.9528810000002</v>
      </c>
      <c r="AJ79">
        <v>2231.3713379999999</v>
      </c>
      <c r="AK79" s="25">
        <v>2.5000000000000001E-2</v>
      </c>
    </row>
    <row r="80" spans="1:37">
      <c r="A80" t="s">
        <v>236</v>
      </c>
      <c r="B80" t="s">
        <v>617</v>
      </c>
      <c r="C80" t="s">
        <v>618</v>
      </c>
      <c r="D80" t="s">
        <v>65</v>
      </c>
      <c r="E80">
        <v>1334.814453</v>
      </c>
      <c r="F80">
        <v>1356.1004640000001</v>
      </c>
      <c r="G80">
        <v>1376.000732</v>
      </c>
      <c r="H80">
        <v>1394.1373289999999</v>
      </c>
      <c r="I80">
        <v>1410.9075929999999</v>
      </c>
      <c r="J80">
        <v>1425.4023440000001</v>
      </c>
      <c r="K80">
        <v>1437.4366460000001</v>
      </c>
      <c r="L80">
        <v>1448.3032229999999</v>
      </c>
      <c r="M80">
        <v>1458.1898189999999</v>
      </c>
      <c r="N80">
        <v>1467.1918949999999</v>
      </c>
      <c r="O80">
        <v>1474.692749</v>
      </c>
      <c r="P80">
        <v>1482.4326169999999</v>
      </c>
      <c r="Q80">
        <v>1490.9814449999999</v>
      </c>
      <c r="R80">
        <v>1499.966919</v>
      </c>
      <c r="S80">
        <v>1507.6026609999999</v>
      </c>
      <c r="T80">
        <v>1514.6241460000001</v>
      </c>
      <c r="U80">
        <v>1520.6239009999999</v>
      </c>
      <c r="V80">
        <v>1527.0898440000001</v>
      </c>
      <c r="W80">
        <v>1533.7071530000001</v>
      </c>
      <c r="X80">
        <v>1538.991943</v>
      </c>
      <c r="Y80">
        <v>1542.3358149999999</v>
      </c>
      <c r="Z80">
        <v>1545.2985839999999</v>
      </c>
      <c r="AA80">
        <v>1549.7202150000001</v>
      </c>
      <c r="AB80">
        <v>1554.3983149999999</v>
      </c>
      <c r="AC80">
        <v>1559.871582</v>
      </c>
      <c r="AD80">
        <v>1564.8438719999999</v>
      </c>
      <c r="AE80">
        <v>1570.055298</v>
      </c>
      <c r="AF80">
        <v>1576.5924070000001</v>
      </c>
      <c r="AG80">
        <v>1585.030029</v>
      </c>
      <c r="AH80">
        <v>1595.4013669999999</v>
      </c>
      <c r="AI80">
        <v>1607.716919</v>
      </c>
      <c r="AJ80">
        <v>1621.9157709999999</v>
      </c>
      <c r="AK80" s="25">
        <v>6.0000000000000001E-3</v>
      </c>
    </row>
    <row r="81" spans="1:37">
      <c r="A81" t="s">
        <v>112</v>
      </c>
      <c r="B81" t="s">
        <v>619</v>
      </c>
      <c r="C81" t="s">
        <v>620</v>
      </c>
      <c r="D81" t="s">
        <v>65</v>
      </c>
      <c r="E81">
        <v>1174.7423100000001</v>
      </c>
      <c r="F81">
        <v>1207.686768</v>
      </c>
      <c r="G81">
        <v>1242.205688</v>
      </c>
      <c r="H81">
        <v>1278.2299800000001</v>
      </c>
      <c r="I81">
        <v>1316.0905760000001</v>
      </c>
      <c r="J81">
        <v>1355.295288</v>
      </c>
      <c r="K81">
        <v>1395.733154</v>
      </c>
      <c r="L81">
        <v>1437.0047609999999</v>
      </c>
      <c r="M81">
        <v>1478.6892089999999</v>
      </c>
      <c r="N81">
        <v>1522.385254</v>
      </c>
      <c r="O81">
        <v>1568.0135499999999</v>
      </c>
      <c r="P81">
        <v>1614.72522</v>
      </c>
      <c r="Q81">
        <v>1669.972168</v>
      </c>
      <c r="R81">
        <v>1726.668091</v>
      </c>
      <c r="S81">
        <v>1785.729736</v>
      </c>
      <c r="T81">
        <v>1847.3587649999999</v>
      </c>
      <c r="U81">
        <v>1911.7426760000001</v>
      </c>
      <c r="V81">
        <v>1979.413818</v>
      </c>
      <c r="W81">
        <v>2049.8413089999999</v>
      </c>
      <c r="X81">
        <v>2122.5446780000002</v>
      </c>
      <c r="Y81">
        <v>2200.0437010000001</v>
      </c>
      <c r="Z81">
        <v>2286.1420899999998</v>
      </c>
      <c r="AA81">
        <v>2374.9365229999999</v>
      </c>
      <c r="AB81">
        <v>2468.6303710000002</v>
      </c>
      <c r="AC81">
        <v>2568.148682</v>
      </c>
      <c r="AD81">
        <v>2673.8312989999999</v>
      </c>
      <c r="AE81">
        <v>2784.969482</v>
      </c>
      <c r="AF81">
        <v>2900.1547850000002</v>
      </c>
      <c r="AG81">
        <v>3019.9145509999998</v>
      </c>
      <c r="AH81">
        <v>3145.334961</v>
      </c>
      <c r="AI81">
        <v>3276.735596</v>
      </c>
      <c r="AJ81">
        <v>3414.1586910000001</v>
      </c>
      <c r="AK81" s="25">
        <v>3.5000000000000003E-2</v>
      </c>
    </row>
    <row r="82" spans="1:37">
      <c r="A82" t="s">
        <v>230</v>
      </c>
      <c r="B82" t="s">
        <v>621</v>
      </c>
      <c r="C82" t="s">
        <v>622</v>
      </c>
      <c r="D82" t="s">
        <v>65</v>
      </c>
      <c r="E82">
        <v>516.48785399999997</v>
      </c>
      <c r="F82">
        <v>534.23168899999996</v>
      </c>
      <c r="G82">
        <v>552.87341300000003</v>
      </c>
      <c r="H82">
        <v>572.52624500000002</v>
      </c>
      <c r="I82">
        <v>593.22576900000001</v>
      </c>
      <c r="J82">
        <v>614.72534199999996</v>
      </c>
      <c r="K82">
        <v>636.77417000000003</v>
      </c>
      <c r="L82">
        <v>659.28881799999999</v>
      </c>
      <c r="M82">
        <v>682.38378899999998</v>
      </c>
      <c r="N82">
        <v>706.19921899999997</v>
      </c>
      <c r="O82">
        <v>730.95165999999995</v>
      </c>
      <c r="P82">
        <v>756.40801999999996</v>
      </c>
      <c r="Q82">
        <v>788.51525900000001</v>
      </c>
      <c r="R82">
        <v>821.66216999999995</v>
      </c>
      <c r="S82">
        <v>856.59454300000004</v>
      </c>
      <c r="T82">
        <v>893.50970500000005</v>
      </c>
      <c r="U82">
        <v>932.27294900000004</v>
      </c>
      <c r="V82">
        <v>972.92138699999998</v>
      </c>
      <c r="W82">
        <v>1015.387207</v>
      </c>
      <c r="X82">
        <v>1059.741943</v>
      </c>
      <c r="Y82">
        <v>1106.2196039999999</v>
      </c>
      <c r="Z82">
        <v>1158.114014</v>
      </c>
      <c r="AA82">
        <v>1209.739746</v>
      </c>
      <c r="AB82">
        <v>1263.4270019999999</v>
      </c>
      <c r="AC82">
        <v>1319.581543</v>
      </c>
      <c r="AD82">
        <v>1378.3916019999999</v>
      </c>
      <c r="AE82">
        <v>1440.023193</v>
      </c>
      <c r="AF82">
        <v>1504.4844969999999</v>
      </c>
      <c r="AG82">
        <v>1571.1389160000001</v>
      </c>
      <c r="AH82">
        <v>1641.1098629999999</v>
      </c>
      <c r="AI82">
        <v>1714.712769</v>
      </c>
      <c r="AJ82">
        <v>1791.9243160000001</v>
      </c>
      <c r="AK82" s="25">
        <v>4.1000000000000002E-2</v>
      </c>
    </row>
    <row r="83" spans="1:37">
      <c r="A83" t="s">
        <v>233</v>
      </c>
      <c r="B83" t="s">
        <v>623</v>
      </c>
      <c r="C83" t="s">
        <v>624</v>
      </c>
      <c r="D83" t="s">
        <v>65</v>
      </c>
      <c r="E83">
        <v>198.976776</v>
      </c>
      <c r="F83">
        <v>212.781586</v>
      </c>
      <c r="G83">
        <v>227.20426900000001</v>
      </c>
      <c r="H83">
        <v>242.04608200000001</v>
      </c>
      <c r="I83">
        <v>257.60806300000002</v>
      </c>
      <c r="J83">
        <v>273.72692899999998</v>
      </c>
      <c r="K83">
        <v>290.61676</v>
      </c>
      <c r="L83">
        <v>307.98501599999997</v>
      </c>
      <c r="M83">
        <v>325.27066000000002</v>
      </c>
      <c r="N83">
        <v>343.90231299999999</v>
      </c>
      <c r="O83">
        <v>363.54013099999997</v>
      </c>
      <c r="P83">
        <v>383.63079800000003</v>
      </c>
      <c r="Q83">
        <v>404.35668900000002</v>
      </c>
      <c r="R83">
        <v>425.580536</v>
      </c>
      <c r="S83">
        <v>447.32775900000001</v>
      </c>
      <c r="T83">
        <v>469.5849</v>
      </c>
      <c r="U83">
        <v>492.723724</v>
      </c>
      <c r="V83">
        <v>517.25219700000002</v>
      </c>
      <c r="W83">
        <v>542.73968500000001</v>
      </c>
      <c r="X83">
        <v>568.63946499999997</v>
      </c>
      <c r="Y83">
        <v>595.78094499999997</v>
      </c>
      <c r="Z83">
        <v>624.02783199999999</v>
      </c>
      <c r="AA83">
        <v>653.11889599999995</v>
      </c>
      <c r="AB83">
        <v>682.95355199999995</v>
      </c>
      <c r="AC83">
        <v>714.08129899999994</v>
      </c>
      <c r="AD83">
        <v>746.79150400000003</v>
      </c>
      <c r="AE83">
        <v>780.337402</v>
      </c>
      <c r="AF83">
        <v>813.52288799999997</v>
      </c>
      <c r="AG83">
        <v>847.66766399999995</v>
      </c>
      <c r="AH83">
        <v>882.80542000000003</v>
      </c>
      <c r="AI83">
        <v>918.98364300000003</v>
      </c>
      <c r="AJ83">
        <v>956.24603300000001</v>
      </c>
      <c r="AK83" s="25">
        <v>5.1999999999999998E-2</v>
      </c>
    </row>
    <row r="84" spans="1:37">
      <c r="A84" t="s">
        <v>236</v>
      </c>
      <c r="B84" t="s">
        <v>625</v>
      </c>
      <c r="C84" t="s">
        <v>626</v>
      </c>
      <c r="D84" t="s">
        <v>65</v>
      </c>
      <c r="E84">
        <v>459.27773999999999</v>
      </c>
      <c r="F84">
        <v>460.67340100000001</v>
      </c>
      <c r="G84">
        <v>462.12795999999997</v>
      </c>
      <c r="H84">
        <v>463.657715</v>
      </c>
      <c r="I84">
        <v>465.25668300000001</v>
      </c>
      <c r="J84">
        <v>466.84304800000001</v>
      </c>
      <c r="K84">
        <v>468.34216300000003</v>
      </c>
      <c r="L84">
        <v>469.73092700000001</v>
      </c>
      <c r="M84">
        <v>471.03472900000003</v>
      </c>
      <c r="N84">
        <v>472.283661</v>
      </c>
      <c r="O84">
        <v>473.52175899999997</v>
      </c>
      <c r="P84">
        <v>474.68643200000002</v>
      </c>
      <c r="Q84">
        <v>477.100281</v>
      </c>
      <c r="R84">
        <v>479.42544600000002</v>
      </c>
      <c r="S84">
        <v>481.807343</v>
      </c>
      <c r="T84">
        <v>484.26413000000002</v>
      </c>
      <c r="U84">
        <v>486.74600199999998</v>
      </c>
      <c r="V84">
        <v>489.240295</v>
      </c>
      <c r="W84">
        <v>491.71432499999997</v>
      </c>
      <c r="X84">
        <v>494.16332999999997</v>
      </c>
      <c r="Y84">
        <v>498.04312099999999</v>
      </c>
      <c r="Z84">
        <v>504.00030500000003</v>
      </c>
      <c r="AA84">
        <v>512.07794200000001</v>
      </c>
      <c r="AB84">
        <v>522.24981700000001</v>
      </c>
      <c r="AC84">
        <v>534.48584000000005</v>
      </c>
      <c r="AD84">
        <v>548.64819299999999</v>
      </c>
      <c r="AE84">
        <v>564.60894800000005</v>
      </c>
      <c r="AF84">
        <v>582.14733899999999</v>
      </c>
      <c r="AG84">
        <v>601.10790999999995</v>
      </c>
      <c r="AH84">
        <v>621.41980000000001</v>
      </c>
      <c r="AI84">
        <v>643.03924600000005</v>
      </c>
      <c r="AJ84">
        <v>665.98828100000003</v>
      </c>
      <c r="AK84" s="25">
        <v>1.2E-2</v>
      </c>
    </row>
    <row r="85" spans="1:37">
      <c r="A85" t="s">
        <v>115</v>
      </c>
      <c r="B85" t="s">
        <v>627</v>
      </c>
      <c r="C85" t="s">
        <v>628</v>
      </c>
      <c r="D85" t="s">
        <v>65</v>
      </c>
      <c r="E85">
        <v>1905.7021480000001</v>
      </c>
      <c r="F85">
        <v>2008.248047</v>
      </c>
      <c r="G85">
        <v>2118.6145019999999</v>
      </c>
      <c r="H85">
        <v>2228.078857</v>
      </c>
      <c r="I85">
        <v>2336.421143</v>
      </c>
      <c r="J85">
        <v>2445.4467770000001</v>
      </c>
      <c r="K85">
        <v>2554.6469729999999</v>
      </c>
      <c r="L85">
        <v>2660.15625</v>
      </c>
      <c r="M85">
        <v>2781.7382809999999</v>
      </c>
      <c r="N85">
        <v>2886.1586910000001</v>
      </c>
      <c r="O85">
        <v>3014.3183589999999</v>
      </c>
      <c r="P85">
        <v>3119.7993160000001</v>
      </c>
      <c r="Q85">
        <v>3242.5202640000002</v>
      </c>
      <c r="R85">
        <v>3351.0983890000002</v>
      </c>
      <c r="S85">
        <v>3475.366943</v>
      </c>
      <c r="T85">
        <v>3602.571289</v>
      </c>
      <c r="U85">
        <v>3732.5598140000002</v>
      </c>
      <c r="V85">
        <v>3865.9533689999998</v>
      </c>
      <c r="W85">
        <v>4000.8183589999999</v>
      </c>
      <c r="X85">
        <v>4137.0004879999997</v>
      </c>
      <c r="Y85">
        <v>4283.0117190000001</v>
      </c>
      <c r="Z85">
        <v>4447.7026370000003</v>
      </c>
      <c r="AA85">
        <v>4590.0117190000001</v>
      </c>
      <c r="AB85">
        <v>4725.3559569999998</v>
      </c>
      <c r="AC85">
        <v>4902.4057620000003</v>
      </c>
      <c r="AD85">
        <v>5036.1440430000002</v>
      </c>
      <c r="AE85">
        <v>5212.5639650000003</v>
      </c>
      <c r="AF85">
        <v>5341.3642579999996</v>
      </c>
      <c r="AG85">
        <v>5508.7221680000002</v>
      </c>
      <c r="AH85">
        <v>5621.8793949999999</v>
      </c>
      <c r="AI85">
        <v>5750.9726559999999</v>
      </c>
      <c r="AJ85">
        <v>5883.2255859999996</v>
      </c>
      <c r="AK85" s="25">
        <v>3.6999999999999998E-2</v>
      </c>
    </row>
    <row r="86" spans="1:37">
      <c r="A86" t="s">
        <v>230</v>
      </c>
      <c r="B86" t="s">
        <v>629</v>
      </c>
      <c r="C86" t="s">
        <v>630</v>
      </c>
      <c r="D86" t="s">
        <v>65</v>
      </c>
      <c r="E86">
        <v>803.206909</v>
      </c>
      <c r="F86">
        <v>846.17730700000004</v>
      </c>
      <c r="G86">
        <v>890.54467799999998</v>
      </c>
      <c r="H86">
        <v>936.72729500000003</v>
      </c>
      <c r="I86">
        <v>984.87744099999998</v>
      </c>
      <c r="J86">
        <v>1034.576294</v>
      </c>
      <c r="K86">
        <v>1085.53772</v>
      </c>
      <c r="L86">
        <v>1137.731567</v>
      </c>
      <c r="M86">
        <v>1190.590698</v>
      </c>
      <c r="N86">
        <v>1244.6053469999999</v>
      </c>
      <c r="O86">
        <v>1299.276245</v>
      </c>
      <c r="P86">
        <v>1354.1982419999999</v>
      </c>
      <c r="Q86">
        <v>1409.739014</v>
      </c>
      <c r="R86">
        <v>1465.9288329999999</v>
      </c>
      <c r="S86">
        <v>1524.1206050000001</v>
      </c>
      <c r="T86">
        <v>1584.145264</v>
      </c>
      <c r="U86">
        <v>1645.1707759999999</v>
      </c>
      <c r="V86">
        <v>1708.1236570000001</v>
      </c>
      <c r="W86">
        <v>1771.4959719999999</v>
      </c>
      <c r="X86">
        <v>1835.5126949999999</v>
      </c>
      <c r="Y86">
        <v>1898.6911620000001</v>
      </c>
      <c r="Z86">
        <v>1962.195068</v>
      </c>
      <c r="AA86">
        <v>2026.384033</v>
      </c>
      <c r="AB86">
        <v>2091.6411130000001</v>
      </c>
      <c r="AC86">
        <v>2157.8161620000001</v>
      </c>
      <c r="AD86">
        <v>2225.419922</v>
      </c>
      <c r="AE86">
        <v>2291.9978030000002</v>
      </c>
      <c r="AF86">
        <v>2358.7409670000002</v>
      </c>
      <c r="AG86">
        <v>2424.6508789999998</v>
      </c>
      <c r="AH86">
        <v>2489.0864259999998</v>
      </c>
      <c r="AI86">
        <v>2552.3059079999998</v>
      </c>
      <c r="AJ86">
        <v>2615.039307</v>
      </c>
      <c r="AK86" s="25">
        <v>3.9E-2</v>
      </c>
    </row>
    <row r="87" spans="1:37">
      <c r="A87" t="s">
        <v>233</v>
      </c>
      <c r="B87" t="s">
        <v>631</v>
      </c>
      <c r="C87" t="s">
        <v>632</v>
      </c>
      <c r="D87" t="s">
        <v>65</v>
      </c>
      <c r="E87">
        <v>899.12304700000004</v>
      </c>
      <c r="F87">
        <v>957.90020800000002</v>
      </c>
      <c r="G87">
        <v>1023.319092</v>
      </c>
      <c r="H87">
        <v>1086.2799070000001</v>
      </c>
      <c r="I87">
        <v>1146.437134</v>
      </c>
      <c r="J87">
        <v>1206.0433350000001</v>
      </c>
      <c r="K87">
        <v>1264.8760990000001</v>
      </c>
      <c r="L87">
        <v>1319.0683590000001</v>
      </c>
      <c r="M87">
        <v>1388.861328</v>
      </c>
      <c r="N87">
        <v>1440.455933</v>
      </c>
      <c r="O87">
        <v>1515.1477050000001</v>
      </c>
      <c r="P87">
        <v>1566.829346</v>
      </c>
      <c r="Q87">
        <v>1634.9674070000001</v>
      </c>
      <c r="R87">
        <v>1688.1917719999999</v>
      </c>
      <c r="S87">
        <v>1754.877563</v>
      </c>
      <c r="T87">
        <v>1822.1910399999999</v>
      </c>
      <c r="U87">
        <v>1890.8005370000001</v>
      </c>
      <c r="V87">
        <v>1960.4926760000001</v>
      </c>
      <c r="W87">
        <v>2030.7341309999999</v>
      </c>
      <c r="X87">
        <v>2101.3208009999998</v>
      </c>
      <c r="Y87">
        <v>2182.3195799999999</v>
      </c>
      <c r="Z87">
        <v>2281.4260250000002</v>
      </c>
      <c r="AA87">
        <v>2357.2966310000002</v>
      </c>
      <c r="AB87">
        <v>2424.983643</v>
      </c>
      <c r="AC87">
        <v>2533.3012699999999</v>
      </c>
      <c r="AD87">
        <v>2596.7333979999999</v>
      </c>
      <c r="AE87">
        <v>2703.6965329999998</v>
      </c>
      <c r="AF87">
        <v>2762.57251</v>
      </c>
      <c r="AG87">
        <v>2860.5427249999998</v>
      </c>
      <c r="AH87">
        <v>2905.4892580000001</v>
      </c>
      <c r="AI87">
        <v>2967.3090820000002</v>
      </c>
      <c r="AJ87">
        <v>3032.4018550000001</v>
      </c>
      <c r="AK87" s="25">
        <v>0.04</v>
      </c>
    </row>
    <row r="88" spans="1:37">
      <c r="A88" t="s">
        <v>236</v>
      </c>
      <c r="B88" t="s">
        <v>633</v>
      </c>
      <c r="C88" t="s">
        <v>634</v>
      </c>
      <c r="D88" t="s">
        <v>65</v>
      </c>
      <c r="E88">
        <v>203.372162</v>
      </c>
      <c r="F88">
        <v>204.170502</v>
      </c>
      <c r="G88">
        <v>204.75079299999999</v>
      </c>
      <c r="H88">
        <v>205.071686</v>
      </c>
      <c r="I88">
        <v>205.10661300000001</v>
      </c>
      <c r="J88">
        <v>204.82725500000001</v>
      </c>
      <c r="K88">
        <v>204.23323099999999</v>
      </c>
      <c r="L88">
        <v>203.356461</v>
      </c>
      <c r="M88">
        <v>202.28623999999999</v>
      </c>
      <c r="N88">
        <v>201.09741199999999</v>
      </c>
      <c r="O88">
        <v>199.894409</v>
      </c>
      <c r="P88">
        <v>198.77166700000001</v>
      </c>
      <c r="Q88">
        <v>197.81376599999999</v>
      </c>
      <c r="R88">
        <v>196.97787500000001</v>
      </c>
      <c r="S88">
        <v>196.36892700000001</v>
      </c>
      <c r="T88">
        <v>196.23478700000001</v>
      </c>
      <c r="U88">
        <v>196.58871500000001</v>
      </c>
      <c r="V88">
        <v>197.337219</v>
      </c>
      <c r="W88">
        <v>198.58847</v>
      </c>
      <c r="X88">
        <v>200.167068</v>
      </c>
      <c r="Y88">
        <v>202.00108299999999</v>
      </c>
      <c r="Z88">
        <v>204.08163500000001</v>
      </c>
      <c r="AA88">
        <v>206.33120700000001</v>
      </c>
      <c r="AB88">
        <v>208.731155</v>
      </c>
      <c r="AC88">
        <v>211.28865099999999</v>
      </c>
      <c r="AD88">
        <v>213.99078399999999</v>
      </c>
      <c r="AE88">
        <v>216.869553</v>
      </c>
      <c r="AF88">
        <v>220.050659</v>
      </c>
      <c r="AG88">
        <v>223.52899199999999</v>
      </c>
      <c r="AH88">
        <v>227.30358899999999</v>
      </c>
      <c r="AI88">
        <v>231.35742200000001</v>
      </c>
      <c r="AJ88">
        <v>235.78431699999999</v>
      </c>
      <c r="AK88" s="25">
        <v>5.0000000000000001E-3</v>
      </c>
    </row>
    <row r="89" spans="1:37">
      <c r="A89" t="s">
        <v>118</v>
      </c>
      <c r="B89" t="s">
        <v>635</v>
      </c>
      <c r="C89" t="s">
        <v>636</v>
      </c>
      <c r="D89" t="s">
        <v>65</v>
      </c>
      <c r="E89">
        <v>1263.356689</v>
      </c>
      <c r="F89">
        <v>1299.899658</v>
      </c>
      <c r="G89">
        <v>1336.9399410000001</v>
      </c>
      <c r="H89">
        <v>1374.1805420000001</v>
      </c>
      <c r="I89">
        <v>1411.0592039999999</v>
      </c>
      <c r="J89">
        <v>1446.802612</v>
      </c>
      <c r="K89">
        <v>1482.7739260000001</v>
      </c>
      <c r="L89">
        <v>1518.5344239999999</v>
      </c>
      <c r="M89">
        <v>1554.2373050000001</v>
      </c>
      <c r="N89">
        <v>1589.786621</v>
      </c>
      <c r="O89">
        <v>1624.9470209999999</v>
      </c>
      <c r="P89">
        <v>1659.442871</v>
      </c>
      <c r="Q89">
        <v>1694.0112300000001</v>
      </c>
      <c r="R89">
        <v>1728.426514</v>
      </c>
      <c r="S89">
        <v>1763.0048830000001</v>
      </c>
      <c r="T89">
        <v>1797.9501949999999</v>
      </c>
      <c r="U89">
        <v>1832.869629</v>
      </c>
      <c r="V89">
        <v>1867.669678</v>
      </c>
      <c r="W89">
        <v>1902.453125</v>
      </c>
      <c r="X89">
        <v>1937.114746</v>
      </c>
      <c r="Y89">
        <v>1972.089111</v>
      </c>
      <c r="Z89">
        <v>2004.744263</v>
      </c>
      <c r="AA89">
        <v>2040.699707</v>
      </c>
      <c r="AB89">
        <v>2077.361328</v>
      </c>
      <c r="AC89">
        <v>2114.5322270000001</v>
      </c>
      <c r="AD89">
        <v>2152.4160160000001</v>
      </c>
      <c r="AE89">
        <v>2191.0124510000001</v>
      </c>
      <c r="AF89">
        <v>2230.0969239999999</v>
      </c>
      <c r="AG89">
        <v>2269.2382809999999</v>
      </c>
      <c r="AH89">
        <v>2308.955078</v>
      </c>
      <c r="AI89">
        <v>2349.3740229999999</v>
      </c>
      <c r="AJ89">
        <v>2390.4760740000002</v>
      </c>
      <c r="AK89" s="25">
        <v>2.1000000000000001E-2</v>
      </c>
    </row>
    <row r="90" spans="1:37">
      <c r="A90" t="s">
        <v>230</v>
      </c>
      <c r="B90" t="s">
        <v>637</v>
      </c>
      <c r="C90" t="s">
        <v>638</v>
      </c>
      <c r="D90" t="s">
        <v>65</v>
      </c>
      <c r="E90">
        <v>774.025757</v>
      </c>
      <c r="F90">
        <v>795.88177499999995</v>
      </c>
      <c r="G90">
        <v>818.63525400000003</v>
      </c>
      <c r="H90">
        <v>841.62030000000004</v>
      </c>
      <c r="I90">
        <v>864.479736</v>
      </c>
      <c r="J90">
        <v>887.02960199999995</v>
      </c>
      <c r="K90">
        <v>909.25018299999999</v>
      </c>
      <c r="L90">
        <v>931.15362500000003</v>
      </c>
      <c r="M90">
        <v>952.67095900000004</v>
      </c>
      <c r="N90">
        <v>973.68823199999997</v>
      </c>
      <c r="O90">
        <v>994.011169</v>
      </c>
      <c r="P90">
        <v>1013.146362</v>
      </c>
      <c r="Q90">
        <v>1031.1970209999999</v>
      </c>
      <c r="R90">
        <v>1048.324341</v>
      </c>
      <c r="S90">
        <v>1065.055908</v>
      </c>
      <c r="T90">
        <v>1081.7426760000001</v>
      </c>
      <c r="U90">
        <v>1098.2138669999999</v>
      </c>
      <c r="V90">
        <v>1114.4121090000001</v>
      </c>
      <c r="W90">
        <v>1130.2285159999999</v>
      </c>
      <c r="X90">
        <v>1145.755005</v>
      </c>
      <c r="Y90">
        <v>1161.330688</v>
      </c>
      <c r="Z90">
        <v>1177.0898440000001</v>
      </c>
      <c r="AA90">
        <v>1193.1831050000001</v>
      </c>
      <c r="AB90">
        <v>1209.7677000000001</v>
      </c>
      <c r="AC90">
        <v>1226.6801760000001</v>
      </c>
      <c r="AD90">
        <v>1244.0329589999999</v>
      </c>
      <c r="AE90">
        <v>1261.890259</v>
      </c>
      <c r="AF90">
        <v>1280.059082</v>
      </c>
      <c r="AG90">
        <v>1298.2380370000001</v>
      </c>
      <c r="AH90">
        <v>1316.7514650000001</v>
      </c>
      <c r="AI90">
        <v>1335.5397949999999</v>
      </c>
      <c r="AJ90">
        <v>1354.37915</v>
      </c>
      <c r="AK90" s="25">
        <v>1.7999999999999999E-2</v>
      </c>
    </row>
    <row r="91" spans="1:37">
      <c r="A91" t="s">
        <v>233</v>
      </c>
      <c r="B91" t="s">
        <v>639</v>
      </c>
      <c r="C91" t="s">
        <v>640</v>
      </c>
      <c r="D91" t="s">
        <v>65</v>
      </c>
      <c r="E91">
        <v>145.63334699999999</v>
      </c>
      <c r="F91">
        <v>151.16677899999999</v>
      </c>
      <c r="G91">
        <v>156.45130900000001</v>
      </c>
      <c r="H91">
        <v>161.88081399999999</v>
      </c>
      <c r="I91">
        <v>167.23361199999999</v>
      </c>
      <c r="J91">
        <v>171.89117400000001</v>
      </c>
      <c r="K91">
        <v>177.20509300000001</v>
      </c>
      <c r="L91">
        <v>182.69113200000001</v>
      </c>
      <c r="M91">
        <v>188.55007900000001</v>
      </c>
      <c r="N91">
        <v>194.75839199999999</v>
      </c>
      <c r="O91">
        <v>201.26684599999999</v>
      </c>
      <c r="P91">
        <v>208.26857000000001</v>
      </c>
      <c r="Q91">
        <v>216.348129</v>
      </c>
      <c r="R91">
        <v>225.05259699999999</v>
      </c>
      <c r="S91">
        <v>234.13665800000001</v>
      </c>
      <c r="T91">
        <v>243.439087</v>
      </c>
      <c r="U91">
        <v>252.73255900000001</v>
      </c>
      <c r="V91">
        <v>262.030823</v>
      </c>
      <c r="W91">
        <v>271.56683299999997</v>
      </c>
      <c r="X91">
        <v>281.18258700000001</v>
      </c>
      <c r="Y91">
        <v>291.03222699999998</v>
      </c>
      <c r="Z91">
        <v>298.39074699999998</v>
      </c>
      <c r="AA91">
        <v>308.73748799999998</v>
      </c>
      <c r="AB91">
        <v>319.33557100000002</v>
      </c>
      <c r="AC91">
        <v>330.16247600000003</v>
      </c>
      <c r="AD91">
        <v>341.31625400000001</v>
      </c>
      <c r="AE91">
        <v>352.75375400000001</v>
      </c>
      <c r="AF91">
        <v>364.47079500000001</v>
      </c>
      <c r="AG91">
        <v>376.37350500000002</v>
      </c>
      <c r="AH91">
        <v>388.66867100000002</v>
      </c>
      <c r="AI91">
        <v>401.51474000000002</v>
      </c>
      <c r="AJ91">
        <v>415.09948700000001</v>
      </c>
      <c r="AK91" s="25">
        <v>3.4000000000000002E-2</v>
      </c>
    </row>
    <row r="92" spans="1:37">
      <c r="A92" t="s">
        <v>236</v>
      </c>
      <c r="B92" t="s">
        <v>641</v>
      </c>
      <c r="C92" t="s">
        <v>642</v>
      </c>
      <c r="D92" t="s">
        <v>65</v>
      </c>
      <c r="E92">
        <v>343.69754</v>
      </c>
      <c r="F92">
        <v>352.85110500000002</v>
      </c>
      <c r="G92">
        <v>361.853455</v>
      </c>
      <c r="H92">
        <v>370.67944299999999</v>
      </c>
      <c r="I92">
        <v>379.34579500000001</v>
      </c>
      <c r="J92">
        <v>387.88180499999999</v>
      </c>
      <c r="K92">
        <v>396.31863399999997</v>
      </c>
      <c r="L92">
        <v>404.68963600000001</v>
      </c>
      <c r="M92">
        <v>413.01626599999997</v>
      </c>
      <c r="N92">
        <v>421.33990499999999</v>
      </c>
      <c r="O92">
        <v>429.66897599999999</v>
      </c>
      <c r="P92">
        <v>438.027985</v>
      </c>
      <c r="Q92">
        <v>446.46606400000002</v>
      </c>
      <c r="R92">
        <v>455.04959100000002</v>
      </c>
      <c r="S92">
        <v>463.81222500000001</v>
      </c>
      <c r="T92">
        <v>472.768372</v>
      </c>
      <c r="U92">
        <v>481.92321800000002</v>
      </c>
      <c r="V92">
        <v>491.22686800000002</v>
      </c>
      <c r="W92">
        <v>500.65768400000002</v>
      </c>
      <c r="X92">
        <v>510.17715500000003</v>
      </c>
      <c r="Y92">
        <v>519.72625700000003</v>
      </c>
      <c r="Z92">
        <v>529.26367200000004</v>
      </c>
      <c r="AA92">
        <v>538.77911400000005</v>
      </c>
      <c r="AB92">
        <v>548.25811799999997</v>
      </c>
      <c r="AC92">
        <v>557.68945299999996</v>
      </c>
      <c r="AD92">
        <v>567.06664999999998</v>
      </c>
      <c r="AE92">
        <v>576.36840800000004</v>
      </c>
      <c r="AF92">
        <v>585.56707800000004</v>
      </c>
      <c r="AG92">
        <v>594.62676999999996</v>
      </c>
      <c r="AH92">
        <v>603.534851</v>
      </c>
      <c r="AI92">
        <v>612.31945800000005</v>
      </c>
      <c r="AJ92">
        <v>620.99749799999995</v>
      </c>
      <c r="AK92" s="25">
        <v>1.9E-2</v>
      </c>
    </row>
    <row r="93" spans="1:37">
      <c r="A93" t="s">
        <v>121</v>
      </c>
      <c r="B93" t="s">
        <v>643</v>
      </c>
      <c r="C93" t="s">
        <v>644</v>
      </c>
      <c r="D93" t="s">
        <v>65</v>
      </c>
      <c r="E93">
        <v>4422.9941410000001</v>
      </c>
      <c r="F93">
        <v>4884.7607420000004</v>
      </c>
      <c r="G93">
        <v>5359.7285160000001</v>
      </c>
      <c r="H93">
        <v>5852.8793949999999</v>
      </c>
      <c r="I93">
        <v>6343.7534180000002</v>
      </c>
      <c r="J93">
        <v>6853.4345700000003</v>
      </c>
      <c r="K93">
        <v>7386.6298829999996</v>
      </c>
      <c r="L93">
        <v>7945.3203119999998</v>
      </c>
      <c r="M93">
        <v>8506.5703119999998</v>
      </c>
      <c r="N93">
        <v>9107.5507809999999</v>
      </c>
      <c r="O93">
        <v>9708.8271480000003</v>
      </c>
      <c r="P93">
        <v>10348.860352</v>
      </c>
      <c r="Q93">
        <v>10976.907227</v>
      </c>
      <c r="R93">
        <v>11637.706055000001</v>
      </c>
      <c r="S93">
        <v>12304.054688</v>
      </c>
      <c r="T93">
        <v>12994.419921999999</v>
      </c>
      <c r="U93">
        <v>13706.040039</v>
      </c>
      <c r="V93">
        <v>14437.422852</v>
      </c>
      <c r="W93">
        <v>15188.417969</v>
      </c>
      <c r="X93">
        <v>15959.083008</v>
      </c>
      <c r="Y93">
        <v>16722.207031000002</v>
      </c>
      <c r="Z93">
        <v>17434.123047000001</v>
      </c>
      <c r="AA93">
        <v>18225.285156000002</v>
      </c>
      <c r="AB93">
        <v>19035.779297000001</v>
      </c>
      <c r="AC93">
        <v>19813.123047000001</v>
      </c>
      <c r="AD93">
        <v>20640.884765999999</v>
      </c>
      <c r="AE93">
        <v>21425.019531000002</v>
      </c>
      <c r="AF93">
        <v>22258.445312</v>
      </c>
      <c r="AG93">
        <v>23033.804688</v>
      </c>
      <c r="AH93">
        <v>23882.689452999999</v>
      </c>
      <c r="AI93">
        <v>24710.986327999999</v>
      </c>
      <c r="AJ93">
        <v>25528.953125</v>
      </c>
      <c r="AK93" s="25">
        <v>5.8000000000000003E-2</v>
      </c>
    </row>
    <row r="94" spans="1:37">
      <c r="A94" t="s">
        <v>230</v>
      </c>
      <c r="B94" t="s">
        <v>645</v>
      </c>
      <c r="C94" t="s">
        <v>646</v>
      </c>
      <c r="D94" t="s">
        <v>65</v>
      </c>
      <c r="E94">
        <v>3469.8801269999999</v>
      </c>
      <c r="F94">
        <v>3831.3286130000001</v>
      </c>
      <c r="G94">
        <v>4210.6313479999999</v>
      </c>
      <c r="H94">
        <v>4602.9248049999997</v>
      </c>
      <c r="I94">
        <v>4997.3642579999996</v>
      </c>
      <c r="J94">
        <v>5408.6352539999998</v>
      </c>
      <c r="K94">
        <v>5839.7709960000002</v>
      </c>
      <c r="L94">
        <v>6292.4072269999997</v>
      </c>
      <c r="M94">
        <v>6761.4121089999999</v>
      </c>
      <c r="N94">
        <v>7248.7856449999999</v>
      </c>
      <c r="O94">
        <v>7754.2138670000004</v>
      </c>
      <c r="P94">
        <v>8276.7236329999996</v>
      </c>
      <c r="Q94">
        <v>8801.6044920000004</v>
      </c>
      <c r="R94">
        <v>9343.2363280000009</v>
      </c>
      <c r="S94">
        <v>9901.9921880000002</v>
      </c>
      <c r="T94">
        <v>10478.706055000001</v>
      </c>
      <c r="U94">
        <v>11071.036133</v>
      </c>
      <c r="V94">
        <v>11678.764648</v>
      </c>
      <c r="W94">
        <v>12300.502930000001</v>
      </c>
      <c r="X94">
        <v>12936.494140999999</v>
      </c>
      <c r="Y94">
        <v>13569.354492</v>
      </c>
      <c r="Z94">
        <v>14169.570312</v>
      </c>
      <c r="AA94">
        <v>14816.330078000001</v>
      </c>
      <c r="AB94">
        <v>15470.614258</v>
      </c>
      <c r="AC94">
        <v>16129.895508</v>
      </c>
      <c r="AD94">
        <v>16792.859375</v>
      </c>
      <c r="AE94">
        <v>17457.908202999999</v>
      </c>
      <c r="AF94">
        <v>18125.642577999999</v>
      </c>
      <c r="AG94">
        <v>18796.701172000001</v>
      </c>
      <c r="AH94">
        <v>19466.800781000002</v>
      </c>
      <c r="AI94">
        <v>20134.980468999998</v>
      </c>
      <c r="AJ94">
        <v>20802.761718999998</v>
      </c>
      <c r="AK94" s="25">
        <v>5.8999999999999997E-2</v>
      </c>
    </row>
    <row r="95" spans="1:37">
      <c r="A95" t="s">
        <v>233</v>
      </c>
      <c r="B95" t="s">
        <v>647</v>
      </c>
      <c r="C95" t="s">
        <v>648</v>
      </c>
      <c r="D95" t="s">
        <v>65</v>
      </c>
      <c r="E95">
        <v>680.442139</v>
      </c>
      <c r="F95">
        <v>754.73040800000001</v>
      </c>
      <c r="G95">
        <v>826.01428199999998</v>
      </c>
      <c r="H95">
        <v>901.19506799999999</v>
      </c>
      <c r="I95">
        <v>971.53021200000001</v>
      </c>
      <c r="J95">
        <v>1042.7833250000001</v>
      </c>
      <c r="K95">
        <v>1116.661865</v>
      </c>
      <c r="L95">
        <v>1193.597534</v>
      </c>
      <c r="M95">
        <v>1255.787476</v>
      </c>
      <c r="N95">
        <v>1338.3797609999999</v>
      </c>
      <c r="O95">
        <v>1402.2901609999999</v>
      </c>
      <c r="P95">
        <v>1487.0273440000001</v>
      </c>
      <c r="Q95">
        <v>1556.5982670000001</v>
      </c>
      <c r="R95">
        <v>1641.400513</v>
      </c>
      <c r="S95">
        <v>1713.826172</v>
      </c>
      <c r="T95">
        <v>1791.5229489999999</v>
      </c>
      <c r="U95">
        <v>1874.090698</v>
      </c>
      <c r="V95">
        <v>1960.2639160000001</v>
      </c>
      <c r="W95">
        <v>2051.289307</v>
      </c>
      <c r="X95">
        <v>2146.9797359999998</v>
      </c>
      <c r="Y95">
        <v>2237.525635</v>
      </c>
      <c r="Z95">
        <v>2308.8637699999999</v>
      </c>
      <c r="AA95">
        <v>2412.2143550000001</v>
      </c>
      <c r="AB95">
        <v>2526.6914059999999</v>
      </c>
      <c r="AC95">
        <v>2602.3159179999998</v>
      </c>
      <c r="AD95">
        <v>2723.9589839999999</v>
      </c>
      <c r="AE95">
        <v>2799.1750489999999</v>
      </c>
      <c r="AF95">
        <v>2920.2673340000001</v>
      </c>
      <c r="AG95">
        <v>2979.3276369999999</v>
      </c>
      <c r="AH95">
        <v>3085.2065429999998</v>
      </c>
      <c r="AI95">
        <v>3166.8784179999998</v>
      </c>
      <c r="AJ95">
        <v>3239.358154</v>
      </c>
      <c r="AK95" s="25">
        <v>5.1999999999999998E-2</v>
      </c>
    </row>
    <row r="96" spans="1:37">
      <c r="A96" t="s">
        <v>236</v>
      </c>
      <c r="B96" t="s">
        <v>649</v>
      </c>
      <c r="C96" t="s">
        <v>650</v>
      </c>
      <c r="D96" t="s">
        <v>65</v>
      </c>
      <c r="E96">
        <v>272.671875</v>
      </c>
      <c r="F96">
        <v>298.70190400000001</v>
      </c>
      <c r="G96">
        <v>323.082855</v>
      </c>
      <c r="H96">
        <v>348.759277</v>
      </c>
      <c r="I96">
        <v>374.85906999999997</v>
      </c>
      <c r="J96">
        <v>402.01611300000002</v>
      </c>
      <c r="K96">
        <v>430.19702100000001</v>
      </c>
      <c r="L96">
        <v>459.31549100000001</v>
      </c>
      <c r="M96">
        <v>489.37103300000001</v>
      </c>
      <c r="N96">
        <v>520.38580300000001</v>
      </c>
      <c r="O96">
        <v>552.32324200000005</v>
      </c>
      <c r="P96">
        <v>585.10949700000003</v>
      </c>
      <c r="Q96">
        <v>618.70440699999995</v>
      </c>
      <c r="R96">
        <v>653.06939699999998</v>
      </c>
      <c r="S96">
        <v>688.23675500000002</v>
      </c>
      <c r="T96">
        <v>724.19189500000005</v>
      </c>
      <c r="U96">
        <v>760.91265899999996</v>
      </c>
      <c r="V96">
        <v>798.39465299999995</v>
      </c>
      <c r="W96">
        <v>836.62561000000005</v>
      </c>
      <c r="X96">
        <v>875.60980199999995</v>
      </c>
      <c r="Y96">
        <v>915.32690400000001</v>
      </c>
      <c r="Z96">
        <v>955.69030799999996</v>
      </c>
      <c r="AA96">
        <v>996.73956299999998</v>
      </c>
      <c r="AB96">
        <v>1038.4750979999999</v>
      </c>
      <c r="AC96">
        <v>1080.911987</v>
      </c>
      <c r="AD96">
        <v>1124.0665280000001</v>
      </c>
      <c r="AE96">
        <v>1167.9364009999999</v>
      </c>
      <c r="AF96">
        <v>1212.5349120000001</v>
      </c>
      <c r="AG96">
        <v>1257.7761230000001</v>
      </c>
      <c r="AH96">
        <v>1330.6820070000001</v>
      </c>
      <c r="AI96">
        <v>1409.126831</v>
      </c>
      <c r="AJ96">
        <v>1486.8332519999999</v>
      </c>
      <c r="AK96" s="25">
        <v>5.6000000000000001E-2</v>
      </c>
    </row>
    <row r="97" spans="1:37">
      <c r="A97" t="s">
        <v>124</v>
      </c>
      <c r="B97" t="s">
        <v>651</v>
      </c>
      <c r="C97" t="s">
        <v>652</v>
      </c>
      <c r="D97" t="s">
        <v>65</v>
      </c>
      <c r="E97">
        <v>1123.5104980000001</v>
      </c>
      <c r="F97">
        <v>1189.5642089999999</v>
      </c>
      <c r="G97">
        <v>1255.248047</v>
      </c>
      <c r="H97">
        <v>1320.5692140000001</v>
      </c>
      <c r="I97">
        <v>1385.600952</v>
      </c>
      <c r="J97">
        <v>1450.095581</v>
      </c>
      <c r="K97">
        <v>1513.9951169999999</v>
      </c>
      <c r="L97">
        <v>1577.082764</v>
      </c>
      <c r="M97">
        <v>1639.0758060000001</v>
      </c>
      <c r="N97">
        <v>1699.919312</v>
      </c>
      <c r="O97">
        <v>1760.0079350000001</v>
      </c>
      <c r="P97">
        <v>1818.6049800000001</v>
      </c>
      <c r="Q97">
        <v>1875.0732419999999</v>
      </c>
      <c r="R97">
        <v>1929.7543949999999</v>
      </c>
      <c r="S97">
        <v>1982.5848390000001</v>
      </c>
      <c r="T97">
        <v>2033.434937</v>
      </c>
      <c r="U97">
        <v>2082.4875489999999</v>
      </c>
      <c r="V97">
        <v>2129.7563479999999</v>
      </c>
      <c r="W97">
        <v>2175.4067380000001</v>
      </c>
      <c r="X97">
        <v>2219.6247560000002</v>
      </c>
      <c r="Y97">
        <v>2262.2094729999999</v>
      </c>
      <c r="Z97">
        <v>2302.0415039999998</v>
      </c>
      <c r="AA97">
        <v>2340.1691890000002</v>
      </c>
      <c r="AB97">
        <v>2376.5520019999999</v>
      </c>
      <c r="AC97">
        <v>2411.2451169999999</v>
      </c>
      <c r="AD97">
        <v>2444.0639649999998</v>
      </c>
      <c r="AE97">
        <v>2475.123779</v>
      </c>
      <c r="AF97">
        <v>2504.1789549999999</v>
      </c>
      <c r="AG97">
        <v>2531.1057129999999</v>
      </c>
      <c r="AH97">
        <v>2556.1108399999998</v>
      </c>
      <c r="AI97">
        <v>2579.85376</v>
      </c>
      <c r="AJ97">
        <v>2601.8544919999999</v>
      </c>
      <c r="AK97" s="25">
        <v>2.7E-2</v>
      </c>
    </row>
    <row r="98" spans="1:37">
      <c r="A98" t="s">
        <v>230</v>
      </c>
      <c r="B98" t="s">
        <v>653</v>
      </c>
      <c r="C98" t="s">
        <v>654</v>
      </c>
      <c r="D98" t="s">
        <v>65</v>
      </c>
      <c r="E98">
        <v>525.91564900000003</v>
      </c>
      <c r="F98">
        <v>559.51788299999998</v>
      </c>
      <c r="G98">
        <v>593.45837400000005</v>
      </c>
      <c r="H98">
        <v>627.59149200000002</v>
      </c>
      <c r="I98">
        <v>661.87323000000004</v>
      </c>
      <c r="J98">
        <v>696.22515899999996</v>
      </c>
      <c r="K98">
        <v>730.75329599999998</v>
      </c>
      <c r="L98">
        <v>765.33154300000001</v>
      </c>
      <c r="M98">
        <v>799.70428500000003</v>
      </c>
      <c r="N98">
        <v>833.76483199999996</v>
      </c>
      <c r="O98">
        <v>867.48358199999996</v>
      </c>
      <c r="P98">
        <v>900.778503</v>
      </c>
      <c r="Q98">
        <v>933.51385500000004</v>
      </c>
      <c r="R98">
        <v>965.58496100000002</v>
      </c>
      <c r="S98">
        <v>996.90563999999995</v>
      </c>
      <c r="T98">
        <v>1027.306885</v>
      </c>
      <c r="U98">
        <v>1056.833374</v>
      </c>
      <c r="V98">
        <v>1085.3638920000001</v>
      </c>
      <c r="W98">
        <v>1112.992798</v>
      </c>
      <c r="X98">
        <v>1139.9027100000001</v>
      </c>
      <c r="Y98">
        <v>1165.9770510000001</v>
      </c>
      <c r="Z98">
        <v>1190.0886230000001</v>
      </c>
      <c r="AA98">
        <v>1213.2181399999999</v>
      </c>
      <c r="AB98">
        <v>1235.3214109999999</v>
      </c>
      <c r="AC98">
        <v>1256.445068</v>
      </c>
      <c r="AD98">
        <v>1276.3901370000001</v>
      </c>
      <c r="AE98">
        <v>1295.299927</v>
      </c>
      <c r="AF98">
        <v>1312.9554439999999</v>
      </c>
      <c r="AG98">
        <v>1329.2470699999999</v>
      </c>
      <c r="AH98">
        <v>1344.3739009999999</v>
      </c>
      <c r="AI98">
        <v>1358.9293210000001</v>
      </c>
      <c r="AJ98">
        <v>1372.3714600000001</v>
      </c>
      <c r="AK98" s="25">
        <v>3.1E-2</v>
      </c>
    </row>
    <row r="99" spans="1:37">
      <c r="A99" t="s">
        <v>233</v>
      </c>
      <c r="B99" t="s">
        <v>655</v>
      </c>
      <c r="C99" t="s">
        <v>656</v>
      </c>
      <c r="D99" t="s">
        <v>65</v>
      </c>
      <c r="E99">
        <v>478.66931199999999</v>
      </c>
      <c r="F99">
        <v>505.88464399999998</v>
      </c>
      <c r="G99">
        <v>532.44354199999998</v>
      </c>
      <c r="H99">
        <v>558.51916500000004</v>
      </c>
      <c r="I99">
        <v>584.24749799999995</v>
      </c>
      <c r="J99">
        <v>609.47027600000001</v>
      </c>
      <c r="K99">
        <v>634.03851299999997</v>
      </c>
      <c r="L99">
        <v>657.87512200000003</v>
      </c>
      <c r="M99">
        <v>680.96557600000006</v>
      </c>
      <c r="N99">
        <v>703.37176499999998</v>
      </c>
      <c r="O99">
        <v>725.52929700000004</v>
      </c>
      <c r="P99">
        <v>746.79907200000002</v>
      </c>
      <c r="Q99">
        <v>766.69671600000004</v>
      </c>
      <c r="R99">
        <v>785.67492700000003</v>
      </c>
      <c r="S99">
        <v>803.75567599999999</v>
      </c>
      <c r="T99">
        <v>820.97833300000002</v>
      </c>
      <c r="U99">
        <v>837.47839399999998</v>
      </c>
      <c r="V99">
        <v>853.39660600000002</v>
      </c>
      <c r="W99">
        <v>868.79907200000002</v>
      </c>
      <c r="X99">
        <v>883.67553699999996</v>
      </c>
      <c r="Y99">
        <v>897.91876200000002</v>
      </c>
      <c r="Z99">
        <v>911.51635699999997</v>
      </c>
      <c r="AA99">
        <v>924.52002000000005</v>
      </c>
      <c r="AB99">
        <v>936.92596400000002</v>
      </c>
      <c r="AC99">
        <v>948.73101799999995</v>
      </c>
      <c r="AD99">
        <v>959.93151899999998</v>
      </c>
      <c r="AE99">
        <v>970.483521</v>
      </c>
      <c r="AF99">
        <v>980.33593800000006</v>
      </c>
      <c r="AG99">
        <v>989.448486</v>
      </c>
      <c r="AH99">
        <v>997.817993</v>
      </c>
      <c r="AI99">
        <v>1005.511475</v>
      </c>
      <c r="AJ99">
        <v>1012.589478</v>
      </c>
      <c r="AK99" s="25">
        <v>2.4E-2</v>
      </c>
    </row>
    <row r="100" spans="1:37">
      <c r="A100" t="s">
        <v>236</v>
      </c>
      <c r="B100" t="s">
        <v>657</v>
      </c>
      <c r="C100" t="s">
        <v>658</v>
      </c>
      <c r="D100" t="s">
        <v>65</v>
      </c>
      <c r="E100">
        <v>118.925545</v>
      </c>
      <c r="F100">
        <v>124.161568</v>
      </c>
      <c r="G100">
        <v>129.34625199999999</v>
      </c>
      <c r="H100">
        <v>134.458664</v>
      </c>
      <c r="I100">
        <v>139.48019400000001</v>
      </c>
      <c r="J100">
        <v>144.400116</v>
      </c>
      <c r="K100">
        <v>149.203384</v>
      </c>
      <c r="L100">
        <v>153.87616</v>
      </c>
      <c r="M100">
        <v>158.405914</v>
      </c>
      <c r="N100">
        <v>162.78270000000001</v>
      </c>
      <c r="O100">
        <v>166.99496500000001</v>
      </c>
      <c r="P100">
        <v>171.02737400000001</v>
      </c>
      <c r="Q100">
        <v>174.86264</v>
      </c>
      <c r="R100">
        <v>178.49444600000001</v>
      </c>
      <c r="S100">
        <v>181.923416</v>
      </c>
      <c r="T100">
        <v>185.14982599999999</v>
      </c>
      <c r="U100">
        <v>188.17567399999999</v>
      </c>
      <c r="V100">
        <v>190.995926</v>
      </c>
      <c r="W100">
        <v>193.614868</v>
      </c>
      <c r="X100">
        <v>196.046539</v>
      </c>
      <c r="Y100">
        <v>198.31366</v>
      </c>
      <c r="Z100">
        <v>200.436508</v>
      </c>
      <c r="AA100">
        <v>202.43083200000001</v>
      </c>
      <c r="AB100">
        <v>204.304779</v>
      </c>
      <c r="AC100">
        <v>206.06918300000001</v>
      </c>
      <c r="AD100">
        <v>207.742233</v>
      </c>
      <c r="AE100">
        <v>209.340363</v>
      </c>
      <c r="AF100">
        <v>210.88751199999999</v>
      </c>
      <c r="AG100">
        <v>212.41017199999999</v>
      </c>
      <c r="AH100">
        <v>213.91892999999999</v>
      </c>
      <c r="AI100">
        <v>215.412903</v>
      </c>
      <c r="AJ100">
        <v>216.89359999999999</v>
      </c>
      <c r="AK100" s="25">
        <v>0.02</v>
      </c>
    </row>
    <row r="101" spans="1:37">
      <c r="A101" t="s">
        <v>127</v>
      </c>
      <c r="B101" t="s">
        <v>659</v>
      </c>
      <c r="C101" t="s">
        <v>660</v>
      </c>
      <c r="D101" t="s">
        <v>65</v>
      </c>
      <c r="E101">
        <v>2613.5104980000001</v>
      </c>
      <c r="F101">
        <v>2858.9804690000001</v>
      </c>
      <c r="G101">
        <v>3114.2534179999998</v>
      </c>
      <c r="H101">
        <v>3380.665039</v>
      </c>
      <c r="I101">
        <v>3658.6032709999999</v>
      </c>
      <c r="J101">
        <v>3948.5805660000001</v>
      </c>
      <c r="K101">
        <v>4250.4653319999998</v>
      </c>
      <c r="L101">
        <v>4564.1313479999999</v>
      </c>
      <c r="M101">
        <v>4888.6962890000004</v>
      </c>
      <c r="N101">
        <v>5224.6416019999997</v>
      </c>
      <c r="O101">
        <v>5573.5634769999997</v>
      </c>
      <c r="P101">
        <v>5936.2602539999998</v>
      </c>
      <c r="Q101">
        <v>6311.8481449999999</v>
      </c>
      <c r="R101">
        <v>6695.9287109999996</v>
      </c>
      <c r="S101">
        <v>7094.4877930000002</v>
      </c>
      <c r="T101">
        <v>7507.2880859999996</v>
      </c>
      <c r="U101">
        <v>7931.6704099999997</v>
      </c>
      <c r="V101">
        <v>8366.1337889999995</v>
      </c>
      <c r="W101">
        <v>8813.6152340000008</v>
      </c>
      <c r="X101">
        <v>9272.3564449999994</v>
      </c>
      <c r="Y101">
        <v>9743.5712889999995</v>
      </c>
      <c r="Z101">
        <v>10228.949219</v>
      </c>
      <c r="AA101">
        <v>10729.089844</v>
      </c>
      <c r="AB101">
        <v>11241.818359000001</v>
      </c>
      <c r="AC101">
        <v>11765.632812</v>
      </c>
      <c r="AD101">
        <v>12300.565430000001</v>
      </c>
      <c r="AE101">
        <v>12848.630859000001</v>
      </c>
      <c r="AF101">
        <v>13405.821289</v>
      </c>
      <c r="AG101">
        <v>13971.935546999999</v>
      </c>
      <c r="AH101">
        <v>14549.634765999999</v>
      </c>
      <c r="AI101">
        <v>15134.383789</v>
      </c>
      <c r="AJ101">
        <v>15730.121094</v>
      </c>
      <c r="AK101" s="25">
        <v>0.06</v>
      </c>
    </row>
    <row r="102" spans="1:37">
      <c r="A102" t="s">
        <v>230</v>
      </c>
      <c r="B102" t="s">
        <v>661</v>
      </c>
      <c r="C102" t="s">
        <v>662</v>
      </c>
      <c r="D102" t="s">
        <v>65</v>
      </c>
      <c r="E102">
        <v>1520.4195560000001</v>
      </c>
      <c r="F102">
        <v>1670.9555660000001</v>
      </c>
      <c r="G102">
        <v>1827.833496</v>
      </c>
      <c r="H102">
        <v>1991.9536129999999</v>
      </c>
      <c r="I102">
        <v>2163.638672</v>
      </c>
      <c r="J102">
        <v>2343.0395509999998</v>
      </c>
      <c r="K102">
        <v>2530.1240229999999</v>
      </c>
      <c r="L102">
        <v>2724.9572750000002</v>
      </c>
      <c r="M102">
        <v>2927.1098630000001</v>
      </c>
      <c r="N102">
        <v>3136.454346</v>
      </c>
      <c r="O102">
        <v>3354.0024410000001</v>
      </c>
      <c r="P102">
        <v>3580.6040039999998</v>
      </c>
      <c r="Q102">
        <v>3815.4001459999999</v>
      </c>
      <c r="R102">
        <v>4055.642578</v>
      </c>
      <c r="S102">
        <v>4306.0351559999999</v>
      </c>
      <c r="T102">
        <v>4566.6660160000001</v>
      </c>
      <c r="U102">
        <v>4835.2939450000003</v>
      </c>
      <c r="V102">
        <v>5109.1401370000003</v>
      </c>
      <c r="W102">
        <v>5392.2465819999998</v>
      </c>
      <c r="X102">
        <v>5683.7045900000003</v>
      </c>
      <c r="Y102">
        <v>5983.6298829999996</v>
      </c>
      <c r="Z102">
        <v>6292.46875</v>
      </c>
      <c r="AA102">
        <v>6610.0561520000001</v>
      </c>
      <c r="AB102">
        <v>6935.5371089999999</v>
      </c>
      <c r="AC102">
        <v>7268.0698240000002</v>
      </c>
      <c r="AD102">
        <v>7607.0546880000002</v>
      </c>
      <c r="AE102">
        <v>7954.4868159999996</v>
      </c>
      <c r="AF102">
        <v>8306.5361329999996</v>
      </c>
      <c r="AG102">
        <v>8663.2773440000001</v>
      </c>
      <c r="AH102">
        <v>9026.3212889999995</v>
      </c>
      <c r="AI102">
        <v>9394.1914059999999</v>
      </c>
      <c r="AJ102">
        <v>9768.8222659999992</v>
      </c>
      <c r="AK102" s="25">
        <v>6.2E-2</v>
      </c>
    </row>
    <row r="103" spans="1:37">
      <c r="A103" t="s">
        <v>233</v>
      </c>
      <c r="B103" t="s">
        <v>663</v>
      </c>
      <c r="C103" t="s">
        <v>664</v>
      </c>
      <c r="D103" t="s">
        <v>65</v>
      </c>
      <c r="E103">
        <v>615.46002199999998</v>
      </c>
      <c r="F103">
        <v>672.41674799999998</v>
      </c>
      <c r="G103">
        <v>731.434753</v>
      </c>
      <c r="H103">
        <v>792.84844999999996</v>
      </c>
      <c r="I103">
        <v>856.63445999999999</v>
      </c>
      <c r="J103">
        <v>923.08758499999999</v>
      </c>
      <c r="K103">
        <v>992.09204099999999</v>
      </c>
      <c r="L103">
        <v>1063.540894</v>
      </c>
      <c r="M103">
        <v>1136.7852780000001</v>
      </c>
      <c r="N103">
        <v>1212.3638920000001</v>
      </c>
      <c r="O103">
        <v>1290.8469239999999</v>
      </c>
      <c r="P103">
        <v>1372.1407469999999</v>
      </c>
      <c r="Q103">
        <v>1456.184937</v>
      </c>
      <c r="R103">
        <v>1541.3110349999999</v>
      </c>
      <c r="S103">
        <v>1628.7246090000001</v>
      </c>
      <c r="T103">
        <v>1718.040283</v>
      </c>
      <c r="U103">
        <v>1808.8292240000001</v>
      </c>
      <c r="V103">
        <v>1902.373413</v>
      </c>
      <c r="W103">
        <v>1997.7691649999999</v>
      </c>
      <c r="X103">
        <v>2094.1208499999998</v>
      </c>
      <c r="Y103">
        <v>2192.5217290000001</v>
      </c>
      <c r="Z103">
        <v>2294.0405270000001</v>
      </c>
      <c r="AA103">
        <v>2399.6831050000001</v>
      </c>
      <c r="AB103">
        <v>2508.1704100000002</v>
      </c>
      <c r="AC103">
        <v>2618.7473140000002</v>
      </c>
      <c r="AD103">
        <v>2732.1684570000002</v>
      </c>
      <c r="AE103">
        <v>2848.51001</v>
      </c>
      <c r="AF103">
        <v>2967.7104490000002</v>
      </c>
      <c r="AG103">
        <v>3089.6518550000001</v>
      </c>
      <c r="AH103">
        <v>3215.391846</v>
      </c>
      <c r="AI103">
        <v>3341.9848630000001</v>
      </c>
      <c r="AJ103">
        <v>3471.2446289999998</v>
      </c>
      <c r="AK103" s="25">
        <v>5.7000000000000002E-2</v>
      </c>
    </row>
    <row r="104" spans="1:37">
      <c r="A104" t="s">
        <v>236</v>
      </c>
      <c r="B104" t="s">
        <v>665</v>
      </c>
      <c r="C104" t="s">
        <v>666</v>
      </c>
      <c r="D104" t="s">
        <v>65</v>
      </c>
      <c r="E104">
        <v>477.63085899999999</v>
      </c>
      <c r="F104">
        <v>515.60821499999997</v>
      </c>
      <c r="G104">
        <v>554.98510699999997</v>
      </c>
      <c r="H104">
        <v>595.862976</v>
      </c>
      <c r="I104">
        <v>638.33007799999996</v>
      </c>
      <c r="J104">
        <v>682.45343000000003</v>
      </c>
      <c r="K104">
        <v>728.24920699999996</v>
      </c>
      <c r="L104">
        <v>775.63317900000004</v>
      </c>
      <c r="M104">
        <v>824.80145300000004</v>
      </c>
      <c r="N104">
        <v>875.82324200000005</v>
      </c>
      <c r="O104">
        <v>928.71392800000001</v>
      </c>
      <c r="P104">
        <v>983.51550299999997</v>
      </c>
      <c r="Q104">
        <v>1040.263062</v>
      </c>
      <c r="R104">
        <v>1098.974976</v>
      </c>
      <c r="S104">
        <v>1159.728149</v>
      </c>
      <c r="T104">
        <v>1222.581909</v>
      </c>
      <c r="U104">
        <v>1287.5473629999999</v>
      </c>
      <c r="V104">
        <v>1354.620361</v>
      </c>
      <c r="W104">
        <v>1423.599121</v>
      </c>
      <c r="X104">
        <v>1494.531616</v>
      </c>
      <c r="Y104">
        <v>1567.4197999999999</v>
      </c>
      <c r="Z104">
        <v>1642.4399410000001</v>
      </c>
      <c r="AA104">
        <v>1719.3500979999999</v>
      </c>
      <c r="AB104">
        <v>1798.1118160000001</v>
      </c>
      <c r="AC104">
        <v>1878.8157960000001</v>
      </c>
      <c r="AD104">
        <v>1961.3431399999999</v>
      </c>
      <c r="AE104">
        <v>2045.633423</v>
      </c>
      <c r="AF104">
        <v>2131.5749510000001</v>
      </c>
      <c r="AG104">
        <v>2219.005615</v>
      </c>
      <c r="AH104">
        <v>2307.9213869999999</v>
      </c>
      <c r="AI104">
        <v>2398.2080080000001</v>
      </c>
      <c r="AJ104">
        <v>2490.0546880000002</v>
      </c>
      <c r="AK104" s="25">
        <v>5.5E-2</v>
      </c>
    </row>
    <row r="105" spans="1:37">
      <c r="A105" t="s">
        <v>130</v>
      </c>
      <c r="B105" t="s">
        <v>667</v>
      </c>
      <c r="C105" t="s">
        <v>668</v>
      </c>
      <c r="D105" t="s">
        <v>65</v>
      </c>
      <c r="E105">
        <v>854.683899</v>
      </c>
      <c r="F105">
        <v>920.845642</v>
      </c>
      <c r="G105">
        <v>990.37237500000003</v>
      </c>
      <c r="H105">
        <v>1063.853638</v>
      </c>
      <c r="I105">
        <v>1142.144043</v>
      </c>
      <c r="J105">
        <v>1225.1748050000001</v>
      </c>
      <c r="K105">
        <v>1312.6530760000001</v>
      </c>
      <c r="L105">
        <v>1405.5371090000001</v>
      </c>
      <c r="M105">
        <v>1503.1251219999999</v>
      </c>
      <c r="N105">
        <v>1606.1877440000001</v>
      </c>
      <c r="O105">
        <v>1715.1445309999999</v>
      </c>
      <c r="P105">
        <v>1829.916626</v>
      </c>
      <c r="Q105">
        <v>1950.6514890000001</v>
      </c>
      <c r="R105">
        <v>2075.0283199999999</v>
      </c>
      <c r="S105">
        <v>2206.180664</v>
      </c>
      <c r="T105">
        <v>2345.0966800000001</v>
      </c>
      <c r="U105">
        <v>2490.4350589999999</v>
      </c>
      <c r="V105">
        <v>2642.2788089999999</v>
      </c>
      <c r="W105">
        <v>2801.3232419999999</v>
      </c>
      <c r="X105">
        <v>2967.444336</v>
      </c>
      <c r="Y105">
        <v>3157.2456050000001</v>
      </c>
      <c r="Z105">
        <v>3388.2526859999998</v>
      </c>
      <c r="AA105">
        <v>3604.2514649999998</v>
      </c>
      <c r="AB105">
        <v>3830.8178710000002</v>
      </c>
      <c r="AC105">
        <v>4068.8803710000002</v>
      </c>
      <c r="AD105">
        <v>4318.2617190000001</v>
      </c>
      <c r="AE105">
        <v>4591.8793949999999</v>
      </c>
      <c r="AF105">
        <v>4880.9399409999996</v>
      </c>
      <c r="AG105">
        <v>5182.7431640000004</v>
      </c>
      <c r="AH105">
        <v>5500.0166019999997</v>
      </c>
      <c r="AI105">
        <v>5835.7060549999997</v>
      </c>
      <c r="AJ105">
        <v>6187.9848629999997</v>
      </c>
      <c r="AK105" s="25">
        <v>6.6000000000000003E-2</v>
      </c>
    </row>
    <row r="106" spans="1:37">
      <c r="A106" t="s">
        <v>230</v>
      </c>
      <c r="B106" t="s">
        <v>669</v>
      </c>
      <c r="C106" t="s">
        <v>670</v>
      </c>
      <c r="D106" t="s">
        <v>65</v>
      </c>
      <c r="E106">
        <v>576.50146500000005</v>
      </c>
      <c r="F106">
        <v>621.96618699999999</v>
      </c>
      <c r="G106">
        <v>670.154358</v>
      </c>
      <c r="H106">
        <v>721.21319600000004</v>
      </c>
      <c r="I106">
        <v>775.53961200000003</v>
      </c>
      <c r="J106">
        <v>832.99316399999998</v>
      </c>
      <c r="K106">
        <v>893.61932400000001</v>
      </c>
      <c r="L106">
        <v>958.332764</v>
      </c>
      <c r="M106">
        <v>1026.2164310000001</v>
      </c>
      <c r="N106">
        <v>1098.150513</v>
      </c>
      <c r="O106">
        <v>1174.7181399999999</v>
      </c>
      <c r="P106">
        <v>1255.7823490000001</v>
      </c>
      <c r="Q106">
        <v>1340.685303</v>
      </c>
      <c r="R106">
        <v>1427.5249020000001</v>
      </c>
      <c r="S106">
        <v>1519.212158</v>
      </c>
      <c r="T106">
        <v>1616.8161620000001</v>
      </c>
      <c r="U106">
        <v>1719.0985109999999</v>
      </c>
      <c r="V106">
        <v>1825.8316649999999</v>
      </c>
      <c r="W106">
        <v>1937.6998289999999</v>
      </c>
      <c r="X106">
        <v>2054.5622560000002</v>
      </c>
      <c r="Y106">
        <v>2193.2841800000001</v>
      </c>
      <c r="Z106">
        <v>2368.467529</v>
      </c>
      <c r="AA106">
        <v>2528.5646969999998</v>
      </c>
      <c r="AB106">
        <v>2697.1770019999999</v>
      </c>
      <c r="AC106">
        <v>2875.0607909999999</v>
      </c>
      <c r="AD106">
        <v>3062.0878910000001</v>
      </c>
      <c r="AE106">
        <v>3259.561279</v>
      </c>
      <c r="AF106">
        <v>3467.0554200000001</v>
      </c>
      <c r="AG106">
        <v>3684.1877439999998</v>
      </c>
      <c r="AH106">
        <v>3912.9047850000002</v>
      </c>
      <c r="AI106">
        <v>4155.3198240000002</v>
      </c>
      <c r="AJ106">
        <v>4410.216797</v>
      </c>
      <c r="AK106" s="25">
        <v>6.8000000000000005E-2</v>
      </c>
    </row>
    <row r="107" spans="1:37">
      <c r="A107" t="s">
        <v>233</v>
      </c>
      <c r="B107" t="s">
        <v>671</v>
      </c>
      <c r="C107" t="s">
        <v>672</v>
      </c>
      <c r="D107" t="s">
        <v>65</v>
      </c>
      <c r="E107">
        <v>154.50418099999999</v>
      </c>
      <c r="F107">
        <v>167.30943300000001</v>
      </c>
      <c r="G107">
        <v>180.345947</v>
      </c>
      <c r="H107">
        <v>194.045288</v>
      </c>
      <c r="I107">
        <v>208.85105899999999</v>
      </c>
      <c r="J107">
        <v>224.78143299999999</v>
      </c>
      <c r="K107">
        <v>241.47470100000001</v>
      </c>
      <c r="L107">
        <v>258.96713299999999</v>
      </c>
      <c r="M107">
        <v>277.45437600000002</v>
      </c>
      <c r="N107">
        <v>296.81127900000001</v>
      </c>
      <c r="O107">
        <v>316.86044299999998</v>
      </c>
      <c r="P107">
        <v>337.645081</v>
      </c>
      <c r="Q107">
        <v>359.93994099999998</v>
      </c>
      <c r="R107">
        <v>383.29461700000002</v>
      </c>
      <c r="S107">
        <v>407.89099099999999</v>
      </c>
      <c r="T107">
        <v>433.61376999999999</v>
      </c>
      <c r="U107">
        <v>460.36831699999999</v>
      </c>
      <c r="V107">
        <v>488.351135</v>
      </c>
      <c r="W107">
        <v>517.55487100000005</v>
      </c>
      <c r="X107">
        <v>547.98223900000005</v>
      </c>
      <c r="Y107">
        <v>579.41863999999998</v>
      </c>
      <c r="Z107">
        <v>614.70550500000002</v>
      </c>
      <c r="AA107">
        <v>649.178406</v>
      </c>
      <c r="AB107">
        <v>684.83673099999999</v>
      </c>
      <c r="AC107">
        <v>721.80627400000003</v>
      </c>
      <c r="AD107">
        <v>759.97595200000001</v>
      </c>
      <c r="AE107">
        <v>799.60247800000002</v>
      </c>
      <c r="AF107">
        <v>840.49359100000004</v>
      </c>
      <c r="AG107">
        <v>882.475098</v>
      </c>
      <c r="AH107">
        <v>925.95013400000005</v>
      </c>
      <c r="AI107">
        <v>971.33727999999996</v>
      </c>
      <c r="AJ107">
        <v>1018.240112</v>
      </c>
      <c r="AK107" s="25">
        <v>6.3E-2</v>
      </c>
    </row>
    <row r="108" spans="1:37">
      <c r="A108" t="s">
        <v>236</v>
      </c>
      <c r="B108" t="s">
        <v>673</v>
      </c>
      <c r="C108" t="s">
        <v>674</v>
      </c>
      <c r="D108" t="s">
        <v>65</v>
      </c>
      <c r="E108">
        <v>123.678284</v>
      </c>
      <c r="F108">
        <v>131.56999200000001</v>
      </c>
      <c r="G108">
        <v>139.87207000000001</v>
      </c>
      <c r="H108">
        <v>148.595169</v>
      </c>
      <c r="I108">
        <v>157.753387</v>
      </c>
      <c r="J108">
        <v>167.40016199999999</v>
      </c>
      <c r="K108">
        <v>177.55903599999999</v>
      </c>
      <c r="L108">
        <v>188.23722799999999</v>
      </c>
      <c r="M108">
        <v>199.45439099999999</v>
      </c>
      <c r="N108">
        <v>211.22598300000001</v>
      </c>
      <c r="O108">
        <v>223.565887</v>
      </c>
      <c r="P108">
        <v>236.489182</v>
      </c>
      <c r="Q108">
        <v>250.02619899999999</v>
      </c>
      <c r="R108">
        <v>264.20880099999999</v>
      </c>
      <c r="S108">
        <v>279.07739299999997</v>
      </c>
      <c r="T108">
        <v>294.66687000000002</v>
      </c>
      <c r="U108">
        <v>310.96816999999999</v>
      </c>
      <c r="V108">
        <v>328.096069</v>
      </c>
      <c r="W108">
        <v>346.06866500000001</v>
      </c>
      <c r="X108">
        <v>364.89978000000002</v>
      </c>
      <c r="Y108">
        <v>384.54260299999999</v>
      </c>
      <c r="Z108">
        <v>405.07952899999998</v>
      </c>
      <c r="AA108">
        <v>426.50830100000002</v>
      </c>
      <c r="AB108">
        <v>448.80407700000001</v>
      </c>
      <c r="AC108">
        <v>472.01315299999999</v>
      </c>
      <c r="AD108">
        <v>496.19754</v>
      </c>
      <c r="AE108">
        <v>532.71569799999997</v>
      </c>
      <c r="AF108">
        <v>573.39129600000001</v>
      </c>
      <c r="AG108">
        <v>616.08026099999995</v>
      </c>
      <c r="AH108">
        <v>661.16143799999998</v>
      </c>
      <c r="AI108">
        <v>709.04882799999996</v>
      </c>
      <c r="AJ108">
        <v>759.52795400000002</v>
      </c>
      <c r="AK108" s="25">
        <v>0.06</v>
      </c>
    </row>
    <row r="109" spans="1:37">
      <c r="A109" t="s">
        <v>133</v>
      </c>
      <c r="B109" t="s">
        <v>675</v>
      </c>
      <c r="C109" t="s">
        <v>676</v>
      </c>
      <c r="D109" t="s">
        <v>65</v>
      </c>
      <c r="E109">
        <v>824.51208499999996</v>
      </c>
      <c r="F109">
        <v>848.24487299999998</v>
      </c>
      <c r="G109">
        <v>871.97851600000001</v>
      </c>
      <c r="H109">
        <v>896.24121100000002</v>
      </c>
      <c r="I109">
        <v>920.93249500000002</v>
      </c>
      <c r="J109">
        <v>944.68542500000001</v>
      </c>
      <c r="K109">
        <v>967.66613800000005</v>
      </c>
      <c r="L109">
        <v>992.03845200000001</v>
      </c>
      <c r="M109">
        <v>1016.760193</v>
      </c>
      <c r="N109">
        <v>1042.3271480000001</v>
      </c>
      <c r="O109">
        <v>1068.325439</v>
      </c>
      <c r="P109">
        <v>1094.591797</v>
      </c>
      <c r="Q109">
        <v>1128.0974120000001</v>
      </c>
      <c r="R109">
        <v>1161.932251</v>
      </c>
      <c r="S109">
        <v>1197.4663089999999</v>
      </c>
      <c r="T109">
        <v>1234.238159</v>
      </c>
      <c r="U109">
        <v>1271.486328</v>
      </c>
      <c r="V109">
        <v>1309.1811520000001</v>
      </c>
      <c r="W109">
        <v>1348.8955080000001</v>
      </c>
      <c r="X109">
        <v>1390.8256839999999</v>
      </c>
      <c r="Y109">
        <v>1434.772217</v>
      </c>
      <c r="Z109">
        <v>1490.448975</v>
      </c>
      <c r="AA109">
        <v>1537.98999</v>
      </c>
      <c r="AB109">
        <v>1587.5211179999999</v>
      </c>
      <c r="AC109">
        <v>1638.756226</v>
      </c>
      <c r="AD109">
        <v>1691.5485839999999</v>
      </c>
      <c r="AE109">
        <v>1748.3320309999999</v>
      </c>
      <c r="AF109">
        <v>1808.171143</v>
      </c>
      <c r="AG109">
        <v>1869.014404</v>
      </c>
      <c r="AH109">
        <v>1931.311768</v>
      </c>
      <c r="AI109">
        <v>1994.810669</v>
      </c>
      <c r="AJ109">
        <v>2059.157471</v>
      </c>
      <c r="AK109" s="25">
        <v>0.03</v>
      </c>
    </row>
    <row r="110" spans="1:37">
      <c r="A110" t="s">
        <v>230</v>
      </c>
      <c r="B110" t="s">
        <v>677</v>
      </c>
      <c r="C110" t="s">
        <v>678</v>
      </c>
      <c r="D110" t="s">
        <v>65</v>
      </c>
      <c r="E110">
        <v>325.288971</v>
      </c>
      <c r="F110">
        <v>341.76504499999999</v>
      </c>
      <c r="G110">
        <v>358.67407200000002</v>
      </c>
      <c r="H110">
        <v>376.55542000000003</v>
      </c>
      <c r="I110">
        <v>395.33776899999998</v>
      </c>
      <c r="J110">
        <v>413.80139200000002</v>
      </c>
      <c r="K110">
        <v>431.76129200000003</v>
      </c>
      <c r="L110">
        <v>449.54046599999998</v>
      </c>
      <c r="M110">
        <v>467.66729700000002</v>
      </c>
      <c r="N110">
        <v>486.53460699999999</v>
      </c>
      <c r="O110">
        <v>505.86639400000001</v>
      </c>
      <c r="P110">
        <v>525.56243900000004</v>
      </c>
      <c r="Q110">
        <v>551.20898399999999</v>
      </c>
      <c r="R110">
        <v>577.36187700000005</v>
      </c>
      <c r="S110">
        <v>605.17486599999995</v>
      </c>
      <c r="T110">
        <v>634.17199700000003</v>
      </c>
      <c r="U110">
        <v>663.88293499999997</v>
      </c>
      <c r="V110">
        <v>694.29724099999999</v>
      </c>
      <c r="W110">
        <v>725.78997800000002</v>
      </c>
      <c r="X110">
        <v>758.27136199999995</v>
      </c>
      <c r="Y110">
        <v>791.64160200000003</v>
      </c>
      <c r="Z110">
        <v>835.75585899999999</v>
      </c>
      <c r="AA110">
        <v>870.93756099999996</v>
      </c>
      <c r="AB110">
        <v>907.44329800000003</v>
      </c>
      <c r="AC110">
        <v>945.10382100000004</v>
      </c>
      <c r="AD110">
        <v>983.82818599999996</v>
      </c>
      <c r="AE110">
        <v>1023.6828</v>
      </c>
      <c r="AF110">
        <v>1064.834106</v>
      </c>
      <c r="AG110">
        <v>1106.600586</v>
      </c>
      <c r="AH110">
        <v>1149.329712</v>
      </c>
      <c r="AI110">
        <v>1192.7998050000001</v>
      </c>
      <c r="AJ110">
        <v>1236.7258300000001</v>
      </c>
      <c r="AK110" s="25">
        <v>4.3999999999999997E-2</v>
      </c>
    </row>
    <row r="111" spans="1:37">
      <c r="A111" t="s">
        <v>233</v>
      </c>
      <c r="B111" t="s">
        <v>679</v>
      </c>
      <c r="C111" t="s">
        <v>680</v>
      </c>
      <c r="D111" t="s">
        <v>65</v>
      </c>
      <c r="E111">
        <v>133.36389199999999</v>
      </c>
      <c r="F111">
        <v>140.325897</v>
      </c>
      <c r="G111">
        <v>147.392426</v>
      </c>
      <c r="H111">
        <v>154.57566800000001</v>
      </c>
      <c r="I111">
        <v>161.85990899999999</v>
      </c>
      <c r="J111">
        <v>169.242615</v>
      </c>
      <c r="K111">
        <v>176.715408</v>
      </c>
      <c r="L111">
        <v>184.24485799999999</v>
      </c>
      <c r="M111">
        <v>191.82515000000001</v>
      </c>
      <c r="N111">
        <v>199.453812</v>
      </c>
      <c r="O111">
        <v>207.07591199999999</v>
      </c>
      <c r="P111">
        <v>214.657364</v>
      </c>
      <c r="Q111">
        <v>222.18211400000001</v>
      </c>
      <c r="R111">
        <v>229.63755800000001</v>
      </c>
      <c r="S111">
        <v>236.972916</v>
      </c>
      <c r="T111">
        <v>244.33438100000001</v>
      </c>
      <c r="U111">
        <v>251.54676799999999</v>
      </c>
      <c r="V111">
        <v>258.59628300000003</v>
      </c>
      <c r="W111">
        <v>265.49148600000001</v>
      </c>
      <c r="X111">
        <v>272.21099900000002</v>
      </c>
      <c r="Y111">
        <v>278.78561400000001</v>
      </c>
      <c r="Z111">
        <v>285.24993899999998</v>
      </c>
      <c r="AA111">
        <v>291.63067599999999</v>
      </c>
      <c r="AB111">
        <v>297.97442599999999</v>
      </c>
      <c r="AC111">
        <v>304.36108400000001</v>
      </c>
      <c r="AD111">
        <v>310.89648399999999</v>
      </c>
      <c r="AE111">
        <v>320.01882899999998</v>
      </c>
      <c r="AF111">
        <v>330.65777600000001</v>
      </c>
      <c r="AG111">
        <v>341.45043900000002</v>
      </c>
      <c r="AH111">
        <v>352.48928799999999</v>
      </c>
      <c r="AI111">
        <v>363.71517899999998</v>
      </c>
      <c r="AJ111">
        <v>375.05233800000002</v>
      </c>
      <c r="AK111" s="25">
        <v>3.4000000000000002E-2</v>
      </c>
    </row>
    <row r="112" spans="1:37">
      <c r="A112" t="s">
        <v>236</v>
      </c>
      <c r="B112" t="s">
        <v>681</v>
      </c>
      <c r="C112" t="s">
        <v>682</v>
      </c>
      <c r="D112" t="s">
        <v>65</v>
      </c>
      <c r="E112">
        <v>365.85922199999999</v>
      </c>
      <c r="F112">
        <v>366.15390000000002</v>
      </c>
      <c r="G112">
        <v>365.91198700000001</v>
      </c>
      <c r="H112">
        <v>365.11007699999999</v>
      </c>
      <c r="I112">
        <v>363.73483299999998</v>
      </c>
      <c r="J112">
        <v>361.64138800000001</v>
      </c>
      <c r="K112">
        <v>359.18948399999999</v>
      </c>
      <c r="L112">
        <v>358.25311299999998</v>
      </c>
      <c r="M112">
        <v>357.26776100000001</v>
      </c>
      <c r="N112">
        <v>356.33874500000002</v>
      </c>
      <c r="O112">
        <v>355.38308699999999</v>
      </c>
      <c r="P112">
        <v>354.37197900000001</v>
      </c>
      <c r="Q112">
        <v>354.70626800000002</v>
      </c>
      <c r="R112">
        <v>354.93277</v>
      </c>
      <c r="S112">
        <v>355.31857300000001</v>
      </c>
      <c r="T112">
        <v>355.73184199999997</v>
      </c>
      <c r="U112">
        <v>356.05660999999998</v>
      </c>
      <c r="V112">
        <v>356.287598</v>
      </c>
      <c r="W112">
        <v>357.61404399999998</v>
      </c>
      <c r="X112">
        <v>360.34320100000002</v>
      </c>
      <c r="Y112">
        <v>364.34500100000002</v>
      </c>
      <c r="Z112">
        <v>369.44311499999998</v>
      </c>
      <c r="AA112">
        <v>375.421783</v>
      </c>
      <c r="AB112">
        <v>382.10339399999998</v>
      </c>
      <c r="AC112">
        <v>389.29141199999998</v>
      </c>
      <c r="AD112">
        <v>396.82403599999998</v>
      </c>
      <c r="AE112">
        <v>404.63031000000001</v>
      </c>
      <c r="AF112">
        <v>412.67913800000002</v>
      </c>
      <c r="AG112">
        <v>420.96340900000001</v>
      </c>
      <c r="AH112">
        <v>429.49273699999998</v>
      </c>
      <c r="AI112">
        <v>438.29565400000001</v>
      </c>
      <c r="AJ112">
        <v>447.37933299999997</v>
      </c>
      <c r="AK112" s="25">
        <v>7.0000000000000001E-3</v>
      </c>
    </row>
    <row r="113" spans="1:37">
      <c r="A113" t="s">
        <v>223</v>
      </c>
      <c r="B113" t="s">
        <v>683</v>
      </c>
      <c r="C113" t="s">
        <v>684</v>
      </c>
      <c r="D113" t="s">
        <v>65</v>
      </c>
      <c r="E113">
        <v>30543.449218999998</v>
      </c>
      <c r="F113">
        <v>32234.851562</v>
      </c>
      <c r="G113">
        <v>33963.945312000003</v>
      </c>
      <c r="H113">
        <v>35722.007812000003</v>
      </c>
      <c r="I113">
        <v>37490.722655999998</v>
      </c>
      <c r="J113">
        <v>39285.757812000003</v>
      </c>
      <c r="K113">
        <v>41109.753905999998</v>
      </c>
      <c r="L113">
        <v>42961.976562000003</v>
      </c>
      <c r="M113">
        <v>44843.589844000002</v>
      </c>
      <c r="N113">
        <v>46761.480469000002</v>
      </c>
      <c r="O113">
        <v>48713.789062000003</v>
      </c>
      <c r="P113">
        <v>50689.460937999997</v>
      </c>
      <c r="Q113">
        <v>52663.726562000003</v>
      </c>
      <c r="R113">
        <v>54654.324219000002</v>
      </c>
      <c r="S113">
        <v>56683.984375</v>
      </c>
      <c r="T113">
        <v>58751.769530999998</v>
      </c>
      <c r="U113">
        <v>60846.175780999998</v>
      </c>
      <c r="V113">
        <v>62983.261719000002</v>
      </c>
      <c r="W113">
        <v>65152.160155999998</v>
      </c>
      <c r="X113">
        <v>67347.484375</v>
      </c>
      <c r="Y113">
        <v>69572.023438000004</v>
      </c>
      <c r="Z113">
        <v>71832.789061999996</v>
      </c>
      <c r="AA113">
        <v>74147.117188000004</v>
      </c>
      <c r="AB113">
        <v>76511.859375</v>
      </c>
      <c r="AC113">
        <v>78920.414061999996</v>
      </c>
      <c r="AD113">
        <v>81372.242188000004</v>
      </c>
      <c r="AE113">
        <v>83862.8125</v>
      </c>
      <c r="AF113">
        <v>86395.203125</v>
      </c>
      <c r="AG113">
        <v>88957.960938000004</v>
      </c>
      <c r="AH113">
        <v>91549.6875</v>
      </c>
      <c r="AI113">
        <v>94169.773438000004</v>
      </c>
      <c r="AJ113">
        <v>96824.546875</v>
      </c>
      <c r="AK113" s="25">
        <v>3.7999999999999999E-2</v>
      </c>
    </row>
    <row r="114" spans="1:37">
      <c r="A114" t="s">
        <v>685</v>
      </c>
      <c r="C114" t="s">
        <v>686</v>
      </c>
    </row>
    <row r="115" spans="1:37">
      <c r="A115" t="s">
        <v>96</v>
      </c>
      <c r="B115" t="s">
        <v>687</v>
      </c>
      <c r="C115" t="s">
        <v>688</v>
      </c>
      <c r="D115" t="s">
        <v>65</v>
      </c>
      <c r="E115">
        <v>973.12213099999997</v>
      </c>
      <c r="F115">
        <v>941.82000700000003</v>
      </c>
      <c r="G115">
        <v>905.86206100000004</v>
      </c>
      <c r="H115">
        <v>868.05291699999998</v>
      </c>
      <c r="I115">
        <v>841.02404799999999</v>
      </c>
      <c r="J115">
        <v>812.10986300000002</v>
      </c>
      <c r="K115">
        <v>782.82458499999996</v>
      </c>
      <c r="L115">
        <v>755.99334699999997</v>
      </c>
      <c r="M115">
        <v>723.95721400000002</v>
      </c>
      <c r="N115">
        <v>683.40380900000002</v>
      </c>
      <c r="O115">
        <v>638.41986099999997</v>
      </c>
      <c r="P115">
        <v>584.97216800000001</v>
      </c>
      <c r="Q115">
        <v>543.10894800000005</v>
      </c>
      <c r="R115">
        <v>512.85180700000001</v>
      </c>
      <c r="S115">
        <v>481.51669299999998</v>
      </c>
      <c r="T115">
        <v>457.67697099999998</v>
      </c>
      <c r="U115">
        <v>442.37338299999999</v>
      </c>
      <c r="V115">
        <v>425.20105000000001</v>
      </c>
      <c r="W115">
        <v>406.23703</v>
      </c>
      <c r="X115">
        <v>385.857483</v>
      </c>
      <c r="Y115">
        <v>363.65612800000002</v>
      </c>
      <c r="Z115">
        <v>339.603455</v>
      </c>
      <c r="AA115">
        <v>317.10351600000001</v>
      </c>
      <c r="AB115">
        <v>295.47885100000002</v>
      </c>
      <c r="AC115">
        <v>273.40704299999999</v>
      </c>
      <c r="AD115">
        <v>245.305038</v>
      </c>
      <c r="AE115">
        <v>216.23228499999999</v>
      </c>
      <c r="AF115">
        <v>187.24876399999999</v>
      </c>
      <c r="AG115">
        <v>157.669479</v>
      </c>
      <c r="AH115">
        <v>123.06326300000001</v>
      </c>
      <c r="AI115">
        <v>93.428741000000002</v>
      </c>
      <c r="AJ115">
        <v>69.248313999999993</v>
      </c>
      <c r="AK115" s="25">
        <v>-8.2000000000000003E-2</v>
      </c>
    </row>
    <row r="116" spans="1:37">
      <c r="A116" t="s">
        <v>230</v>
      </c>
      <c r="B116" t="s">
        <v>689</v>
      </c>
      <c r="C116" t="s">
        <v>690</v>
      </c>
      <c r="D116" t="s">
        <v>65</v>
      </c>
      <c r="E116">
        <v>362.63137799999998</v>
      </c>
      <c r="F116">
        <v>348.45211799999998</v>
      </c>
      <c r="G116">
        <v>332.59316999999999</v>
      </c>
      <c r="H116">
        <v>315.19085699999999</v>
      </c>
      <c r="I116">
        <v>295.93652300000002</v>
      </c>
      <c r="J116">
        <v>274.90228300000001</v>
      </c>
      <c r="K116">
        <v>253.03149400000001</v>
      </c>
      <c r="L116">
        <v>234.24078399999999</v>
      </c>
      <c r="M116">
        <v>210.52784700000001</v>
      </c>
      <c r="N116">
        <v>179.148651</v>
      </c>
      <c r="O116">
        <v>144.198578</v>
      </c>
      <c r="P116">
        <v>101.705338</v>
      </c>
      <c r="Q116">
        <v>71.566695999999993</v>
      </c>
      <c r="R116">
        <v>53.853915999999998</v>
      </c>
      <c r="S116">
        <v>36</v>
      </c>
      <c r="T116">
        <v>26</v>
      </c>
      <c r="U116">
        <v>26</v>
      </c>
      <c r="V116">
        <v>23</v>
      </c>
      <c r="W116">
        <v>19.077349000000002</v>
      </c>
      <c r="X116">
        <v>17</v>
      </c>
      <c r="Y116">
        <v>15</v>
      </c>
      <c r="Z116">
        <v>12</v>
      </c>
      <c r="AA116">
        <v>9</v>
      </c>
      <c r="AB116">
        <v>8</v>
      </c>
      <c r="AC116">
        <v>8</v>
      </c>
      <c r="AD116">
        <v>7</v>
      </c>
      <c r="AE116">
        <v>6</v>
      </c>
      <c r="AF116">
        <v>3</v>
      </c>
      <c r="AG116">
        <v>3</v>
      </c>
      <c r="AH116">
        <v>2</v>
      </c>
      <c r="AI116">
        <v>0.86185800000000001</v>
      </c>
      <c r="AJ116">
        <v>0</v>
      </c>
      <c r="AK116" t="s">
        <v>378</v>
      </c>
    </row>
    <row r="117" spans="1:37">
      <c r="A117" t="s">
        <v>233</v>
      </c>
      <c r="B117" t="s">
        <v>691</v>
      </c>
      <c r="C117" t="s">
        <v>692</v>
      </c>
      <c r="D117" t="s">
        <v>65</v>
      </c>
      <c r="E117">
        <v>52.558323000000001</v>
      </c>
      <c r="F117">
        <v>38.693759999999997</v>
      </c>
      <c r="G117">
        <v>22.401146000000001</v>
      </c>
      <c r="H117">
        <v>6.40327</v>
      </c>
      <c r="I117">
        <v>3.6917900000000001</v>
      </c>
      <c r="J117">
        <v>1.5921540000000001</v>
      </c>
      <c r="K117">
        <v>0.72859300000000005</v>
      </c>
      <c r="L117">
        <v>0.38184000000000001</v>
      </c>
      <c r="M117">
        <v>0.26483299999999999</v>
      </c>
      <c r="N117">
        <v>0.18105399999999999</v>
      </c>
      <c r="O117">
        <v>0.121984</v>
      </c>
      <c r="P117">
        <v>1.5894999999999999E-2</v>
      </c>
      <c r="Q117">
        <v>1.065E-2</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t="s">
        <v>378</v>
      </c>
    </row>
    <row r="118" spans="1:37">
      <c r="A118" t="s">
        <v>236</v>
      </c>
      <c r="B118" t="s">
        <v>693</v>
      </c>
      <c r="C118" t="s">
        <v>694</v>
      </c>
      <c r="D118" t="s">
        <v>65</v>
      </c>
      <c r="E118">
        <v>557.93243399999994</v>
      </c>
      <c r="F118">
        <v>554.67413299999998</v>
      </c>
      <c r="G118">
        <v>550.86773700000003</v>
      </c>
      <c r="H118">
        <v>546.45880099999999</v>
      </c>
      <c r="I118">
        <v>541.39575200000002</v>
      </c>
      <c r="J118">
        <v>535.61541699999998</v>
      </c>
      <c r="K118">
        <v>529.06451400000003</v>
      </c>
      <c r="L118">
        <v>521.37072799999999</v>
      </c>
      <c r="M118">
        <v>513.16455099999996</v>
      </c>
      <c r="N118">
        <v>504.07409699999999</v>
      </c>
      <c r="O118">
        <v>494.09930400000002</v>
      </c>
      <c r="P118">
        <v>483.25091600000002</v>
      </c>
      <c r="Q118">
        <v>471.531586</v>
      </c>
      <c r="R118">
        <v>458.99789399999997</v>
      </c>
      <c r="S118">
        <v>445.51669299999998</v>
      </c>
      <c r="T118">
        <v>431.67697099999998</v>
      </c>
      <c r="U118">
        <v>416.37338299999999</v>
      </c>
      <c r="V118">
        <v>402.20105000000001</v>
      </c>
      <c r="W118">
        <v>387.15966800000001</v>
      </c>
      <c r="X118">
        <v>368.857483</v>
      </c>
      <c r="Y118">
        <v>348.65612800000002</v>
      </c>
      <c r="Z118">
        <v>327.603455</v>
      </c>
      <c r="AA118">
        <v>308.10351600000001</v>
      </c>
      <c r="AB118">
        <v>287.47885100000002</v>
      </c>
      <c r="AC118">
        <v>265.40704299999999</v>
      </c>
      <c r="AD118">
        <v>238.305038</v>
      </c>
      <c r="AE118">
        <v>210.23228499999999</v>
      </c>
      <c r="AF118">
        <v>184.24876399999999</v>
      </c>
      <c r="AG118">
        <v>154.669479</v>
      </c>
      <c r="AH118">
        <v>121.06326300000001</v>
      </c>
      <c r="AI118">
        <v>92.566879</v>
      </c>
      <c r="AJ118">
        <v>69.248313999999993</v>
      </c>
      <c r="AK118" s="25">
        <v>-6.5000000000000002E-2</v>
      </c>
    </row>
    <row r="119" spans="1:37">
      <c r="A119" t="s">
        <v>100</v>
      </c>
      <c r="B119" t="s">
        <v>695</v>
      </c>
      <c r="C119" t="s">
        <v>696</v>
      </c>
      <c r="D119" t="s">
        <v>65</v>
      </c>
      <c r="E119">
        <v>61.695587000000003</v>
      </c>
      <c r="F119">
        <v>59.671332999999997</v>
      </c>
      <c r="G119">
        <v>57.452938000000003</v>
      </c>
      <c r="H119">
        <v>55.273555999999999</v>
      </c>
      <c r="I119">
        <v>53.191319</v>
      </c>
      <c r="J119">
        <v>50.163567</v>
      </c>
      <c r="K119">
        <v>47.759017999999998</v>
      </c>
      <c r="L119">
        <v>45.514240000000001</v>
      </c>
      <c r="M119">
        <v>42.996505999999997</v>
      </c>
      <c r="N119">
        <v>40.356921999999997</v>
      </c>
      <c r="O119">
        <v>37.492012000000003</v>
      </c>
      <c r="P119">
        <v>34.461933000000002</v>
      </c>
      <c r="Q119">
        <v>31.371628000000001</v>
      </c>
      <c r="R119">
        <v>28.320882999999998</v>
      </c>
      <c r="S119">
        <v>24.469107000000001</v>
      </c>
      <c r="T119">
        <v>21.060804000000001</v>
      </c>
      <c r="U119">
        <v>18.179544</v>
      </c>
      <c r="V119">
        <v>15.775371</v>
      </c>
      <c r="W119">
        <v>13.654145</v>
      </c>
      <c r="X119">
        <v>11.159050000000001</v>
      </c>
      <c r="Y119">
        <v>9.8747620000000005</v>
      </c>
      <c r="Z119">
        <v>8.8106039999999997</v>
      </c>
      <c r="AA119">
        <v>7.5985129999999996</v>
      </c>
      <c r="AB119">
        <v>5.946968</v>
      </c>
      <c r="AC119">
        <v>5.529007</v>
      </c>
      <c r="AD119">
        <v>4.4331639999999997</v>
      </c>
      <c r="AE119">
        <v>3.5822509999999999</v>
      </c>
      <c r="AF119">
        <v>2.6791779999999998</v>
      </c>
      <c r="AG119">
        <v>2.1006589999999998</v>
      </c>
      <c r="AH119">
        <v>1.6871449999999999</v>
      </c>
      <c r="AI119">
        <v>0.94831200000000004</v>
      </c>
      <c r="AJ119">
        <v>0.52304799999999996</v>
      </c>
      <c r="AK119" s="25">
        <v>-0.14299999999999999</v>
      </c>
    </row>
    <row r="120" spans="1:37">
      <c r="A120" t="s">
        <v>230</v>
      </c>
      <c r="B120" t="s">
        <v>697</v>
      </c>
      <c r="C120" t="s">
        <v>698</v>
      </c>
      <c r="D120" t="s">
        <v>65</v>
      </c>
      <c r="E120">
        <v>4.4590550000000002</v>
      </c>
      <c r="F120">
        <v>3.44611</v>
      </c>
      <c r="G120">
        <v>2.933837</v>
      </c>
      <c r="H120">
        <v>2.5199509999999998</v>
      </c>
      <c r="I120">
        <v>2.1808320000000001</v>
      </c>
      <c r="J120">
        <v>1.9070050000000001</v>
      </c>
      <c r="K120">
        <v>1.6891080000000001</v>
      </c>
      <c r="L120">
        <v>1.518238</v>
      </c>
      <c r="M120">
        <v>1.386199</v>
      </c>
      <c r="N120">
        <v>1.2856639999999999</v>
      </c>
      <c r="O120">
        <v>1.210243</v>
      </c>
      <c r="P120">
        <v>1.154501</v>
      </c>
      <c r="Q120">
        <v>1.1139209999999999</v>
      </c>
      <c r="R120">
        <v>1.084822</v>
      </c>
      <c r="S120">
        <v>0.29505900000000002</v>
      </c>
      <c r="T120">
        <v>2.1298999999999998E-2</v>
      </c>
      <c r="U120">
        <v>0</v>
      </c>
      <c r="V120">
        <v>0</v>
      </c>
      <c r="W120">
        <v>0</v>
      </c>
      <c r="X120">
        <v>0</v>
      </c>
      <c r="Y120">
        <v>0</v>
      </c>
      <c r="Z120">
        <v>0</v>
      </c>
      <c r="AA120">
        <v>0</v>
      </c>
      <c r="AB120">
        <v>0</v>
      </c>
      <c r="AC120">
        <v>0</v>
      </c>
      <c r="AD120">
        <v>0</v>
      </c>
      <c r="AE120">
        <v>0</v>
      </c>
      <c r="AF120">
        <v>0</v>
      </c>
      <c r="AG120">
        <v>0</v>
      </c>
      <c r="AH120">
        <v>0</v>
      </c>
      <c r="AI120">
        <v>0</v>
      </c>
      <c r="AJ120">
        <v>0</v>
      </c>
      <c r="AK120" t="s">
        <v>378</v>
      </c>
    </row>
    <row r="121" spans="1:37">
      <c r="A121" t="s">
        <v>233</v>
      </c>
      <c r="B121" t="s">
        <v>699</v>
      </c>
      <c r="C121" t="s">
        <v>700</v>
      </c>
      <c r="D121" t="s">
        <v>65</v>
      </c>
      <c r="E121">
        <v>1</v>
      </c>
      <c r="F121">
        <v>1</v>
      </c>
      <c r="G121">
        <v>1</v>
      </c>
      <c r="H121">
        <v>1</v>
      </c>
      <c r="I121">
        <v>0.71148800000000001</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t="s">
        <v>378</v>
      </c>
    </row>
    <row r="122" spans="1:37">
      <c r="A122" t="s">
        <v>236</v>
      </c>
      <c r="B122" t="s">
        <v>701</v>
      </c>
      <c r="C122" t="s">
        <v>702</v>
      </c>
      <c r="D122" t="s">
        <v>65</v>
      </c>
      <c r="E122">
        <v>56.236530000000002</v>
      </c>
      <c r="F122">
        <v>55.225223999999997</v>
      </c>
      <c r="G122">
        <v>53.519100000000002</v>
      </c>
      <c r="H122">
        <v>51.753605</v>
      </c>
      <c r="I122">
        <v>50.298999999999999</v>
      </c>
      <c r="J122">
        <v>48.256560999999998</v>
      </c>
      <c r="K122">
        <v>46.069912000000002</v>
      </c>
      <c r="L122">
        <v>43.996001999999997</v>
      </c>
      <c r="M122">
        <v>41.610306000000001</v>
      </c>
      <c r="N122">
        <v>39.071258999999998</v>
      </c>
      <c r="O122">
        <v>36.281768999999997</v>
      </c>
      <c r="P122">
        <v>33.307429999999997</v>
      </c>
      <c r="Q122">
        <v>30.257708000000001</v>
      </c>
      <c r="R122">
        <v>27.236060999999999</v>
      </c>
      <c r="S122">
        <v>24.174047000000002</v>
      </c>
      <c r="T122">
        <v>21.039504999999998</v>
      </c>
      <c r="U122">
        <v>18.179544</v>
      </c>
      <c r="V122">
        <v>15.775371</v>
      </c>
      <c r="W122">
        <v>13.654145</v>
      </c>
      <c r="X122">
        <v>11.159050000000001</v>
      </c>
      <c r="Y122">
        <v>9.8747620000000005</v>
      </c>
      <c r="Z122">
        <v>8.8106039999999997</v>
      </c>
      <c r="AA122">
        <v>7.5985129999999996</v>
      </c>
      <c r="AB122">
        <v>5.946968</v>
      </c>
      <c r="AC122">
        <v>5.529007</v>
      </c>
      <c r="AD122">
        <v>4.4331639999999997</v>
      </c>
      <c r="AE122">
        <v>3.5822509999999999</v>
      </c>
      <c r="AF122">
        <v>2.6791779999999998</v>
      </c>
      <c r="AG122">
        <v>2.1006589999999998</v>
      </c>
      <c r="AH122">
        <v>1.6871449999999999</v>
      </c>
      <c r="AI122">
        <v>0.94831200000000004</v>
      </c>
      <c r="AJ122">
        <v>0.52304799999999996</v>
      </c>
      <c r="AK122" s="25">
        <v>-0.14000000000000001</v>
      </c>
    </row>
    <row r="123" spans="1:37">
      <c r="A123" t="s">
        <v>103</v>
      </c>
      <c r="B123" t="s">
        <v>703</v>
      </c>
      <c r="C123" t="s">
        <v>704</v>
      </c>
      <c r="D123" t="s">
        <v>65</v>
      </c>
      <c r="E123">
        <v>60.982719000000003</v>
      </c>
      <c r="F123">
        <v>59.427120000000002</v>
      </c>
      <c r="G123">
        <v>58.298141000000001</v>
      </c>
      <c r="H123">
        <v>56.895690999999999</v>
      </c>
      <c r="I123">
        <v>55.146602999999999</v>
      </c>
      <c r="J123">
        <v>52.943474000000002</v>
      </c>
      <c r="K123">
        <v>50.188400000000001</v>
      </c>
      <c r="L123">
        <v>46.835853999999998</v>
      </c>
      <c r="M123">
        <v>42.833069000000002</v>
      </c>
      <c r="N123">
        <v>38.079624000000003</v>
      </c>
      <c r="O123">
        <v>33.185364</v>
      </c>
      <c r="P123">
        <v>27.601475000000001</v>
      </c>
      <c r="Q123">
        <v>22.920438999999998</v>
      </c>
      <c r="R123">
        <v>18.589324999999999</v>
      </c>
      <c r="S123">
        <v>15.749454999999999</v>
      </c>
      <c r="T123">
        <v>13.628861000000001</v>
      </c>
      <c r="U123">
        <v>11.872077000000001</v>
      </c>
      <c r="V123">
        <v>10.281026000000001</v>
      </c>
      <c r="W123">
        <v>8.8282550000000004</v>
      </c>
      <c r="X123">
        <v>7.2899700000000003</v>
      </c>
      <c r="Y123">
        <v>5.7042820000000001</v>
      </c>
      <c r="Z123">
        <v>3.7108379999999999</v>
      </c>
      <c r="AA123">
        <v>2.1350449999999999</v>
      </c>
      <c r="AB123">
        <v>1.2833859999999999</v>
      </c>
      <c r="AC123">
        <v>0.70469400000000004</v>
      </c>
      <c r="AD123">
        <v>0.27679500000000001</v>
      </c>
      <c r="AE123">
        <v>0</v>
      </c>
      <c r="AF123">
        <v>0</v>
      </c>
      <c r="AG123">
        <v>0</v>
      </c>
      <c r="AH123">
        <v>0</v>
      </c>
      <c r="AI123">
        <v>0</v>
      </c>
      <c r="AJ123">
        <v>0</v>
      </c>
      <c r="AK123" t="s">
        <v>378</v>
      </c>
    </row>
    <row r="124" spans="1:37">
      <c r="A124" t="s">
        <v>230</v>
      </c>
      <c r="B124" t="s">
        <v>705</v>
      </c>
      <c r="C124" t="s">
        <v>706</v>
      </c>
      <c r="D124" t="s">
        <v>65</v>
      </c>
      <c r="E124">
        <v>35.446449000000001</v>
      </c>
      <c r="F124">
        <v>34.229667999999997</v>
      </c>
      <c r="G124">
        <v>33.38588</v>
      </c>
      <c r="H124">
        <v>32.298065000000001</v>
      </c>
      <c r="I124">
        <v>30.963507</v>
      </c>
      <c r="J124">
        <v>29.296461000000001</v>
      </c>
      <c r="K124">
        <v>27.222218000000002</v>
      </c>
      <c r="L124">
        <v>24.717661</v>
      </c>
      <c r="M124">
        <v>21.74334</v>
      </c>
      <c r="N124">
        <v>18.202337</v>
      </c>
      <c r="O124">
        <v>14.510662999999999</v>
      </c>
      <c r="P124">
        <v>10.319381</v>
      </c>
      <c r="Q124">
        <v>7.0877629999999998</v>
      </c>
      <c r="R124">
        <v>4.1812040000000001</v>
      </c>
      <c r="S124">
        <v>2.8133300000000001</v>
      </c>
      <c r="T124">
        <v>2.0312269999999999</v>
      </c>
      <c r="U124">
        <v>1.588004</v>
      </c>
      <c r="V124">
        <v>1.370385</v>
      </c>
      <c r="W124">
        <v>1.2495810000000001</v>
      </c>
      <c r="X124">
        <v>1.171257</v>
      </c>
      <c r="Y124">
        <v>1.118136</v>
      </c>
      <c r="Z124">
        <v>0.84543500000000005</v>
      </c>
      <c r="AA124">
        <v>5.3342000000000001E-2</v>
      </c>
      <c r="AB124">
        <v>0</v>
      </c>
      <c r="AC124">
        <v>0</v>
      </c>
      <c r="AD124">
        <v>0</v>
      </c>
      <c r="AE124">
        <v>0</v>
      </c>
      <c r="AF124">
        <v>0</v>
      </c>
      <c r="AG124">
        <v>0</v>
      </c>
      <c r="AH124">
        <v>0</v>
      </c>
      <c r="AI124">
        <v>0</v>
      </c>
      <c r="AJ124">
        <v>0</v>
      </c>
      <c r="AK124" t="s">
        <v>378</v>
      </c>
    </row>
    <row r="125" spans="1:37">
      <c r="A125" t="s">
        <v>233</v>
      </c>
      <c r="B125" t="s">
        <v>707</v>
      </c>
      <c r="C125" t="s">
        <v>708</v>
      </c>
      <c r="D125" t="s">
        <v>65</v>
      </c>
      <c r="E125">
        <v>0.23446900000000001</v>
      </c>
      <c r="F125">
        <v>0.13982700000000001</v>
      </c>
      <c r="G125">
        <v>7.6891000000000001E-2</v>
      </c>
      <c r="H125">
        <v>3.7864000000000002E-2</v>
      </c>
      <c r="I125">
        <v>1.601E-2</v>
      </c>
      <c r="J125">
        <v>5.47E-3</v>
      </c>
      <c r="K125">
        <v>1.403E-3</v>
      </c>
      <c r="L125">
        <v>4.0400000000000001E-4</v>
      </c>
      <c r="M125">
        <v>2.7E-4</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378</v>
      </c>
    </row>
    <row r="126" spans="1:37">
      <c r="A126" t="s">
        <v>236</v>
      </c>
      <c r="B126" t="s">
        <v>709</v>
      </c>
      <c r="C126" t="s">
        <v>710</v>
      </c>
      <c r="D126" t="s">
        <v>65</v>
      </c>
      <c r="E126">
        <v>25.301801999999999</v>
      </c>
      <c r="F126">
        <v>25.057625000000002</v>
      </c>
      <c r="G126">
        <v>24.835370999999999</v>
      </c>
      <c r="H126">
        <v>24.559763</v>
      </c>
      <c r="I126">
        <v>24.167086000000001</v>
      </c>
      <c r="J126">
        <v>23.641544</v>
      </c>
      <c r="K126">
        <v>22.964780999999999</v>
      </c>
      <c r="L126">
        <v>22.117785999999999</v>
      </c>
      <c r="M126">
        <v>21.089458</v>
      </c>
      <c r="N126">
        <v>19.877286999999999</v>
      </c>
      <c r="O126">
        <v>18.674700000000001</v>
      </c>
      <c r="P126">
        <v>17.282093</v>
      </c>
      <c r="Q126">
        <v>15.832675</v>
      </c>
      <c r="R126">
        <v>14.408121</v>
      </c>
      <c r="S126">
        <v>12.936125000000001</v>
      </c>
      <c r="T126">
        <v>11.597633999999999</v>
      </c>
      <c r="U126">
        <v>10.284072999999999</v>
      </c>
      <c r="V126">
        <v>8.910641</v>
      </c>
      <c r="W126">
        <v>7.5786730000000002</v>
      </c>
      <c r="X126">
        <v>6.1187129999999996</v>
      </c>
      <c r="Y126">
        <v>4.5861460000000003</v>
      </c>
      <c r="Z126">
        <v>2.8654030000000001</v>
      </c>
      <c r="AA126">
        <v>2.0817019999999999</v>
      </c>
      <c r="AB126">
        <v>1.2833859999999999</v>
      </c>
      <c r="AC126">
        <v>0.70469400000000004</v>
      </c>
      <c r="AD126">
        <v>0.27679500000000001</v>
      </c>
      <c r="AE126">
        <v>0</v>
      </c>
      <c r="AF126">
        <v>0</v>
      </c>
      <c r="AG126">
        <v>0</v>
      </c>
      <c r="AH126">
        <v>0</v>
      </c>
      <c r="AI126">
        <v>0</v>
      </c>
      <c r="AJ126">
        <v>0</v>
      </c>
      <c r="AK126" t="s">
        <v>378</v>
      </c>
    </row>
    <row r="127" spans="1:37">
      <c r="A127" t="s">
        <v>106</v>
      </c>
      <c r="B127" t="s">
        <v>711</v>
      </c>
      <c r="C127" t="s">
        <v>712</v>
      </c>
      <c r="D127" t="s">
        <v>65</v>
      </c>
      <c r="E127">
        <v>128.10488900000001</v>
      </c>
      <c r="F127">
        <v>122.99266799999999</v>
      </c>
      <c r="G127">
        <v>117.676682</v>
      </c>
      <c r="H127">
        <v>112.690331</v>
      </c>
      <c r="I127">
        <v>106.35902400000001</v>
      </c>
      <c r="J127">
        <v>102.419937</v>
      </c>
      <c r="K127">
        <v>98.970253</v>
      </c>
      <c r="L127">
        <v>97.174576000000002</v>
      </c>
      <c r="M127">
        <v>94.833740000000006</v>
      </c>
      <c r="N127">
        <v>91.983138999999994</v>
      </c>
      <c r="O127">
        <v>89.416533999999999</v>
      </c>
      <c r="P127">
        <v>86.238906999999998</v>
      </c>
      <c r="Q127">
        <v>83.070366000000007</v>
      </c>
      <c r="R127">
        <v>80.212211999999994</v>
      </c>
      <c r="S127">
        <v>77.463211000000001</v>
      </c>
      <c r="T127">
        <v>74.199332999999996</v>
      </c>
      <c r="U127">
        <v>70.396500000000003</v>
      </c>
      <c r="V127">
        <v>66.839478</v>
      </c>
      <c r="W127">
        <v>64.775374999999997</v>
      </c>
      <c r="X127">
        <v>60.229652000000002</v>
      </c>
      <c r="Y127">
        <v>58.396712999999998</v>
      </c>
      <c r="Z127">
        <v>51.557251000000001</v>
      </c>
      <c r="AA127">
        <v>44.717781000000002</v>
      </c>
      <c r="AB127">
        <v>37.453896</v>
      </c>
      <c r="AC127">
        <v>33.937466000000001</v>
      </c>
      <c r="AD127">
        <v>25.065390000000001</v>
      </c>
      <c r="AE127">
        <v>23.047768000000001</v>
      </c>
      <c r="AF127">
        <v>23.034437</v>
      </c>
      <c r="AG127">
        <v>19.024495999999999</v>
      </c>
      <c r="AH127">
        <v>17.017188999999998</v>
      </c>
      <c r="AI127">
        <v>15.009646999999999</v>
      </c>
      <c r="AJ127">
        <v>13.006657000000001</v>
      </c>
      <c r="AK127" s="25">
        <v>-7.0999999999999994E-2</v>
      </c>
    </row>
    <row r="128" spans="1:37">
      <c r="A128" t="s">
        <v>230</v>
      </c>
      <c r="B128" t="s">
        <v>713</v>
      </c>
      <c r="C128" t="s">
        <v>714</v>
      </c>
      <c r="D128" t="s">
        <v>65</v>
      </c>
      <c r="E128">
        <v>45.535065000000003</v>
      </c>
      <c r="F128">
        <v>41.174618000000002</v>
      </c>
      <c r="G128">
        <v>36.551254</v>
      </c>
      <c r="H128">
        <v>32.339775000000003</v>
      </c>
      <c r="I128">
        <v>27.003896999999998</v>
      </c>
      <c r="J128">
        <v>23.585305999999999</v>
      </c>
      <c r="K128">
        <v>21.044219999999999</v>
      </c>
      <c r="L128">
        <v>20.263905999999999</v>
      </c>
      <c r="M128">
        <v>19.168129</v>
      </c>
      <c r="N128">
        <v>17.485887999999999</v>
      </c>
      <c r="O128">
        <v>16.168324999999999</v>
      </c>
      <c r="P128">
        <v>14.497519</v>
      </c>
      <c r="Q128">
        <v>13.419774</v>
      </c>
      <c r="R128">
        <v>13.327424000000001</v>
      </c>
      <c r="S128">
        <v>13.246987000000001</v>
      </c>
      <c r="T128">
        <v>12.191608</v>
      </c>
      <c r="U128">
        <v>12.143706</v>
      </c>
      <c r="V128">
        <v>12.106342</v>
      </c>
      <c r="W128">
        <v>12.077629999999999</v>
      </c>
      <c r="X128">
        <v>12.055894</v>
      </c>
      <c r="Y128">
        <v>12.039683999999999</v>
      </c>
      <c r="Z128">
        <v>11.02778</v>
      </c>
      <c r="AA128">
        <v>10.50773</v>
      </c>
      <c r="AB128">
        <v>8.0130339999999993</v>
      </c>
      <c r="AC128">
        <v>6.9911510000000003</v>
      </c>
      <c r="AD128">
        <v>4</v>
      </c>
      <c r="AE128">
        <v>4</v>
      </c>
      <c r="AF128">
        <v>4</v>
      </c>
      <c r="AG128">
        <v>4</v>
      </c>
      <c r="AH128">
        <v>4</v>
      </c>
      <c r="AI128">
        <v>3</v>
      </c>
      <c r="AJ128">
        <v>1</v>
      </c>
      <c r="AK128" s="25">
        <v>-0.11600000000000001</v>
      </c>
    </row>
    <row r="129" spans="1:37">
      <c r="A129" t="s">
        <v>233</v>
      </c>
      <c r="B129" t="s">
        <v>715</v>
      </c>
      <c r="C129" t="s">
        <v>716</v>
      </c>
      <c r="D129" t="s">
        <v>65</v>
      </c>
      <c r="E129">
        <v>11.292742000000001</v>
      </c>
      <c r="F129">
        <v>10.92113</v>
      </c>
      <c r="G129">
        <v>10.672549</v>
      </c>
      <c r="H129">
        <v>10.384254</v>
      </c>
      <c r="I129">
        <v>10.209256999999999</v>
      </c>
      <c r="J129">
        <v>10.107836000000001</v>
      </c>
      <c r="K129">
        <v>9.7466559999999998</v>
      </c>
      <c r="L129">
        <v>9.4159690000000005</v>
      </c>
      <c r="M129">
        <v>9.0007610000000007</v>
      </c>
      <c r="N129">
        <v>8.811992</v>
      </c>
      <c r="O129">
        <v>8.6913540000000005</v>
      </c>
      <c r="P129">
        <v>8.4727110000000003</v>
      </c>
      <c r="Q129">
        <v>7.8319669999999997</v>
      </c>
      <c r="R129">
        <v>6.7534720000000004</v>
      </c>
      <c r="S129">
        <v>6.1294209999999998</v>
      </c>
      <c r="T129">
        <v>5.7572559999999999</v>
      </c>
      <c r="U129">
        <v>5.6257289999999998</v>
      </c>
      <c r="V129">
        <v>5.5110619999999999</v>
      </c>
      <c r="W129">
        <v>5.4125189999999996</v>
      </c>
      <c r="X129">
        <v>5.3290300000000004</v>
      </c>
      <c r="Y129">
        <v>5.125089</v>
      </c>
      <c r="Z129">
        <v>4.2983529999999996</v>
      </c>
      <c r="AA129">
        <v>2.8407480000000001</v>
      </c>
      <c r="AB129">
        <v>1.0941339999999999</v>
      </c>
      <c r="AC129">
        <v>8.8348999999999997E-2</v>
      </c>
      <c r="AD129">
        <v>6.5389000000000003E-2</v>
      </c>
      <c r="AE129">
        <v>4.7768999999999999E-2</v>
      </c>
      <c r="AF129">
        <v>3.4438000000000003E-2</v>
      </c>
      <c r="AG129">
        <v>2.4496E-2</v>
      </c>
      <c r="AH129">
        <v>1.7188999999999999E-2</v>
      </c>
      <c r="AI129">
        <v>9.6469999999999993E-3</v>
      </c>
      <c r="AJ129">
        <v>6.6559999999999996E-3</v>
      </c>
      <c r="AK129" s="25">
        <v>-0.21299999999999999</v>
      </c>
    </row>
    <row r="130" spans="1:37">
      <c r="A130" t="s">
        <v>236</v>
      </c>
      <c r="B130" t="s">
        <v>717</v>
      </c>
      <c r="C130" t="s">
        <v>718</v>
      </c>
      <c r="D130" t="s">
        <v>65</v>
      </c>
      <c r="E130">
        <v>71.277091999999996</v>
      </c>
      <c r="F130">
        <v>70.896918999999997</v>
      </c>
      <c r="G130">
        <v>70.452872999999997</v>
      </c>
      <c r="H130">
        <v>69.966301000000001</v>
      </c>
      <c r="I130">
        <v>69.145874000000006</v>
      </c>
      <c r="J130">
        <v>68.726791000000006</v>
      </c>
      <c r="K130">
        <v>68.179374999999993</v>
      </c>
      <c r="L130">
        <v>67.494704999999996</v>
      </c>
      <c r="M130">
        <v>66.664848000000006</v>
      </c>
      <c r="N130">
        <v>65.685257000000007</v>
      </c>
      <c r="O130">
        <v>64.556854000000001</v>
      </c>
      <c r="P130">
        <v>63.268681000000001</v>
      </c>
      <c r="Q130">
        <v>61.818623000000002</v>
      </c>
      <c r="R130">
        <v>60.131312999999999</v>
      </c>
      <c r="S130">
        <v>58.086807</v>
      </c>
      <c r="T130">
        <v>56.250469000000002</v>
      </c>
      <c r="U130">
        <v>52.627068000000001</v>
      </c>
      <c r="V130">
        <v>49.222068999999998</v>
      </c>
      <c r="W130">
        <v>47.285229000000001</v>
      </c>
      <c r="X130">
        <v>42.844726999999999</v>
      </c>
      <c r="Y130">
        <v>41.231940999999999</v>
      </c>
      <c r="Z130">
        <v>36.231116999999998</v>
      </c>
      <c r="AA130">
        <v>31.369302999999999</v>
      </c>
      <c r="AB130">
        <v>28.346727000000001</v>
      </c>
      <c r="AC130">
        <v>26.857965</v>
      </c>
      <c r="AD130">
        <v>21</v>
      </c>
      <c r="AE130">
        <v>19</v>
      </c>
      <c r="AF130">
        <v>19</v>
      </c>
      <c r="AG130">
        <v>15</v>
      </c>
      <c r="AH130">
        <v>13</v>
      </c>
      <c r="AI130">
        <v>12</v>
      </c>
      <c r="AJ130">
        <v>12</v>
      </c>
      <c r="AK130" s="25">
        <v>-5.6000000000000001E-2</v>
      </c>
    </row>
    <row r="131" spans="1:37">
      <c r="A131" t="s">
        <v>109</v>
      </c>
      <c r="B131" t="s">
        <v>719</v>
      </c>
      <c r="C131" t="s">
        <v>720</v>
      </c>
      <c r="D131" t="s">
        <v>65</v>
      </c>
      <c r="E131">
        <v>370.10192899999998</v>
      </c>
      <c r="F131">
        <v>357.390198</v>
      </c>
      <c r="G131">
        <v>342.459564</v>
      </c>
      <c r="H131">
        <v>324.49420199999997</v>
      </c>
      <c r="I131">
        <v>305.58502199999998</v>
      </c>
      <c r="J131">
        <v>288.35534699999999</v>
      </c>
      <c r="K131">
        <v>272.53851300000002</v>
      </c>
      <c r="L131">
        <v>254.106415</v>
      </c>
      <c r="M131">
        <v>234.11314400000001</v>
      </c>
      <c r="N131">
        <v>215.33239699999999</v>
      </c>
      <c r="O131">
        <v>193.98095699999999</v>
      </c>
      <c r="P131">
        <v>175.17982499999999</v>
      </c>
      <c r="Q131">
        <v>160.655396</v>
      </c>
      <c r="R131">
        <v>136.96423300000001</v>
      </c>
      <c r="S131">
        <v>115.206436</v>
      </c>
      <c r="T131">
        <v>96.950408999999993</v>
      </c>
      <c r="U131">
        <v>83.455887000000004</v>
      </c>
      <c r="V131">
        <v>68.691108999999997</v>
      </c>
      <c r="W131">
        <v>57.359904999999998</v>
      </c>
      <c r="X131">
        <v>48.688609999999997</v>
      </c>
      <c r="Y131">
        <v>42.043559999999999</v>
      </c>
      <c r="Z131">
        <v>38.628593000000002</v>
      </c>
      <c r="AA131">
        <v>31.542427</v>
      </c>
      <c r="AB131">
        <v>22.983791</v>
      </c>
      <c r="AC131">
        <v>15.457098</v>
      </c>
      <c r="AD131">
        <v>13</v>
      </c>
      <c r="AE131">
        <v>13</v>
      </c>
      <c r="AF131">
        <v>10</v>
      </c>
      <c r="AG131">
        <v>6</v>
      </c>
      <c r="AH131">
        <v>6</v>
      </c>
      <c r="AI131">
        <v>6</v>
      </c>
      <c r="AJ131">
        <v>5</v>
      </c>
      <c r="AK131" s="25">
        <v>-0.13</v>
      </c>
    </row>
    <row r="132" spans="1:37">
      <c r="A132" t="s">
        <v>230</v>
      </c>
      <c r="B132" t="s">
        <v>721</v>
      </c>
      <c r="C132" t="s">
        <v>722</v>
      </c>
      <c r="D132" t="s">
        <v>65</v>
      </c>
      <c r="E132">
        <v>120.765366</v>
      </c>
      <c r="F132">
        <v>116.56064600000001</v>
      </c>
      <c r="G132">
        <v>111.68264000000001</v>
      </c>
      <c r="H132">
        <v>105.844398</v>
      </c>
      <c r="I132">
        <v>101.334625</v>
      </c>
      <c r="J132">
        <v>99.425399999999996</v>
      </c>
      <c r="K132">
        <v>96.427895000000007</v>
      </c>
      <c r="L132">
        <v>89.499122999999997</v>
      </c>
      <c r="M132">
        <v>83.447356999999997</v>
      </c>
      <c r="N132">
        <v>77.101783999999995</v>
      </c>
      <c r="O132">
        <v>67.479293999999996</v>
      </c>
      <c r="P132">
        <v>61.089233</v>
      </c>
      <c r="Q132">
        <v>57.895862999999999</v>
      </c>
      <c r="R132">
        <v>50.872481999999998</v>
      </c>
      <c r="S132">
        <v>48</v>
      </c>
      <c r="T132">
        <v>47</v>
      </c>
      <c r="U132">
        <v>47</v>
      </c>
      <c r="V132">
        <v>47</v>
      </c>
      <c r="W132">
        <v>41</v>
      </c>
      <c r="X132">
        <v>40</v>
      </c>
      <c r="Y132">
        <v>37.043559999999999</v>
      </c>
      <c r="Z132">
        <v>34</v>
      </c>
      <c r="AA132">
        <v>28.324407999999998</v>
      </c>
      <c r="AB132">
        <v>21</v>
      </c>
      <c r="AC132">
        <v>14.990871</v>
      </c>
      <c r="AD132">
        <v>13</v>
      </c>
      <c r="AE132">
        <v>13</v>
      </c>
      <c r="AF132">
        <v>10</v>
      </c>
      <c r="AG132">
        <v>6</v>
      </c>
      <c r="AH132">
        <v>6</v>
      </c>
      <c r="AI132">
        <v>6</v>
      </c>
      <c r="AJ132">
        <v>5</v>
      </c>
      <c r="AK132" s="25">
        <v>-9.8000000000000004E-2</v>
      </c>
    </row>
    <row r="133" spans="1:37">
      <c r="A133" t="s">
        <v>233</v>
      </c>
      <c r="B133" t="s">
        <v>723</v>
      </c>
      <c r="C133" t="s">
        <v>724</v>
      </c>
      <c r="D133" t="s">
        <v>65</v>
      </c>
      <c r="E133">
        <v>89.542006999999998</v>
      </c>
      <c r="F133">
        <v>87.125381000000004</v>
      </c>
      <c r="G133">
        <v>84.222640999999996</v>
      </c>
      <c r="H133">
        <v>80.064475999999999</v>
      </c>
      <c r="I133">
        <v>74.838470000000001</v>
      </c>
      <c r="J133">
        <v>68.930603000000005</v>
      </c>
      <c r="K133">
        <v>65.419983000000002</v>
      </c>
      <c r="L133">
        <v>64.110328999999993</v>
      </c>
      <c r="M133">
        <v>61.170689000000003</v>
      </c>
      <c r="N133">
        <v>59.323227000000003</v>
      </c>
      <c r="O133">
        <v>56.698067000000002</v>
      </c>
      <c r="P133">
        <v>53.395705999999997</v>
      </c>
      <c r="Q133">
        <v>51.617603000000003</v>
      </c>
      <c r="R133">
        <v>44.617393</v>
      </c>
      <c r="S133">
        <v>34.066417999999999</v>
      </c>
      <c r="T133">
        <v>24.427060999999998</v>
      </c>
      <c r="U133">
        <v>16.760611999999998</v>
      </c>
      <c r="V133">
        <v>7.3979140000000001</v>
      </c>
      <c r="W133">
        <v>7</v>
      </c>
      <c r="X133">
        <v>2.5977839999999999</v>
      </c>
      <c r="Y133">
        <v>0</v>
      </c>
      <c r="Z133">
        <v>0</v>
      </c>
      <c r="AA133">
        <v>0</v>
      </c>
      <c r="AB133">
        <v>0</v>
      </c>
      <c r="AC133">
        <v>0</v>
      </c>
      <c r="AD133">
        <v>0</v>
      </c>
      <c r="AE133">
        <v>0</v>
      </c>
      <c r="AF133">
        <v>0</v>
      </c>
      <c r="AG133">
        <v>0</v>
      </c>
      <c r="AH133">
        <v>0</v>
      </c>
      <c r="AI133">
        <v>0</v>
      </c>
      <c r="AJ133">
        <v>0</v>
      </c>
      <c r="AK133" t="s">
        <v>378</v>
      </c>
    </row>
    <row r="134" spans="1:37">
      <c r="A134" t="s">
        <v>236</v>
      </c>
      <c r="B134" t="s">
        <v>725</v>
      </c>
      <c r="C134" t="s">
        <v>726</v>
      </c>
      <c r="D134" t="s">
        <v>65</v>
      </c>
      <c r="E134">
        <v>159.79454000000001</v>
      </c>
      <c r="F134">
        <v>153.70414700000001</v>
      </c>
      <c r="G134">
        <v>146.55429100000001</v>
      </c>
      <c r="H134">
        <v>138.58532700000001</v>
      </c>
      <c r="I134">
        <v>129.41194200000001</v>
      </c>
      <c r="J134">
        <v>119.999352</v>
      </c>
      <c r="K134">
        <v>110.690659</v>
      </c>
      <c r="L134">
        <v>100.496956</v>
      </c>
      <c r="M134">
        <v>89.495102000000003</v>
      </c>
      <c r="N134">
        <v>78.907371999999995</v>
      </c>
      <c r="O134">
        <v>69.803589000000002</v>
      </c>
      <c r="P134">
        <v>60.694889000000003</v>
      </c>
      <c r="Q134">
        <v>51.141936999999999</v>
      </c>
      <c r="R134">
        <v>41.474364999999999</v>
      </c>
      <c r="S134">
        <v>33.140017999999998</v>
      </c>
      <c r="T134">
        <v>25.523350000000001</v>
      </c>
      <c r="U134">
        <v>19.695276</v>
      </c>
      <c r="V134">
        <v>14.293196</v>
      </c>
      <c r="W134">
        <v>9.3599049999999995</v>
      </c>
      <c r="X134">
        <v>6.0908230000000003</v>
      </c>
      <c r="Y134">
        <v>5</v>
      </c>
      <c r="Z134">
        <v>4.6285939999999997</v>
      </c>
      <c r="AA134">
        <v>3.218019</v>
      </c>
      <c r="AB134">
        <v>1.9837910000000001</v>
      </c>
      <c r="AC134">
        <v>0.466227</v>
      </c>
      <c r="AD134">
        <v>0</v>
      </c>
      <c r="AE134">
        <v>0</v>
      </c>
      <c r="AF134">
        <v>0</v>
      </c>
      <c r="AG134">
        <v>0</v>
      </c>
      <c r="AH134">
        <v>0</v>
      </c>
      <c r="AI134">
        <v>0</v>
      </c>
      <c r="AJ134">
        <v>0</v>
      </c>
      <c r="AK134" t="s">
        <v>378</v>
      </c>
    </row>
    <row r="135" spans="1:37">
      <c r="A135" t="s">
        <v>112</v>
      </c>
      <c r="B135" t="s">
        <v>727</v>
      </c>
      <c r="C135" t="s">
        <v>728</v>
      </c>
      <c r="D135" t="s">
        <v>65</v>
      </c>
      <c r="E135">
        <v>141.75122099999999</v>
      </c>
      <c r="F135">
        <v>121.744179</v>
      </c>
      <c r="G135">
        <v>99.447265999999999</v>
      </c>
      <c r="H135">
        <v>78.722672000000003</v>
      </c>
      <c r="I135">
        <v>69.864784</v>
      </c>
      <c r="J135">
        <v>61.254809999999999</v>
      </c>
      <c r="K135">
        <v>53.444873999999999</v>
      </c>
      <c r="L135">
        <v>45.908893999999997</v>
      </c>
      <c r="M135">
        <v>39.264336</v>
      </c>
      <c r="N135">
        <v>31.573779999999999</v>
      </c>
      <c r="O135">
        <v>23.285350999999999</v>
      </c>
      <c r="P135">
        <v>14.525385</v>
      </c>
      <c r="Q135">
        <v>11.116631</v>
      </c>
      <c r="R135">
        <v>9.6298940000000002</v>
      </c>
      <c r="S135">
        <v>8.2324389999999994</v>
      </c>
      <c r="T135">
        <v>7.7278010000000004</v>
      </c>
      <c r="U135">
        <v>7.3113099999999998</v>
      </c>
      <c r="V135">
        <v>6.0446270000000002</v>
      </c>
      <c r="W135">
        <v>4</v>
      </c>
      <c r="X135">
        <v>4</v>
      </c>
      <c r="Y135">
        <v>3.7644730000000002</v>
      </c>
      <c r="Z135">
        <v>3.4192490000000002</v>
      </c>
      <c r="AA135">
        <v>3.1401620000000001</v>
      </c>
      <c r="AB135">
        <v>3</v>
      </c>
      <c r="AC135">
        <v>2.4507330000000001</v>
      </c>
      <c r="AD135">
        <v>1.213568</v>
      </c>
      <c r="AE135">
        <v>0</v>
      </c>
      <c r="AF135">
        <v>0</v>
      </c>
      <c r="AG135">
        <v>0</v>
      </c>
      <c r="AH135">
        <v>0</v>
      </c>
      <c r="AI135">
        <v>0</v>
      </c>
      <c r="AJ135">
        <v>0</v>
      </c>
      <c r="AK135" t="s">
        <v>378</v>
      </c>
    </row>
    <row r="136" spans="1:37">
      <c r="A136" t="s">
        <v>230</v>
      </c>
      <c r="B136" t="s">
        <v>729</v>
      </c>
      <c r="C136" t="s">
        <v>730</v>
      </c>
      <c r="D136" t="s">
        <v>65</v>
      </c>
      <c r="E136">
        <v>53.771397</v>
      </c>
      <c r="F136">
        <v>38.422080999999999</v>
      </c>
      <c r="G136">
        <v>20.953762000000001</v>
      </c>
      <c r="H136">
        <v>5.7232070000000004</v>
      </c>
      <c r="I136">
        <v>3.0134310000000002</v>
      </c>
      <c r="J136">
        <v>1.6799040000000001</v>
      </c>
      <c r="K136">
        <v>0.98568699999999998</v>
      </c>
      <c r="L136">
        <v>0.61258199999999996</v>
      </c>
      <c r="M136">
        <v>0.40140100000000001</v>
      </c>
      <c r="N136">
        <v>0.15171799999999999</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t="s">
        <v>378</v>
      </c>
    </row>
    <row r="137" spans="1:37">
      <c r="A137" t="s">
        <v>233</v>
      </c>
      <c r="B137" t="s">
        <v>731</v>
      </c>
      <c r="C137" t="s">
        <v>732</v>
      </c>
      <c r="D137" t="s">
        <v>65</v>
      </c>
      <c r="E137">
        <v>20.968094000000001</v>
      </c>
      <c r="F137">
        <v>20.038392999999999</v>
      </c>
      <c r="G137">
        <v>18.918077</v>
      </c>
      <c r="H137">
        <v>17.780965999999999</v>
      </c>
      <c r="I137">
        <v>16.523275000000002</v>
      </c>
      <c r="J137">
        <v>15.189061000000001</v>
      </c>
      <c r="K137">
        <v>13.597528000000001</v>
      </c>
      <c r="L137">
        <v>12.117215</v>
      </c>
      <c r="M137">
        <v>11.347340000000001</v>
      </c>
      <c r="N137">
        <v>10.009257</v>
      </c>
      <c r="O137">
        <v>8.4621849999999998</v>
      </c>
      <c r="P137">
        <v>7.2933469999999998</v>
      </c>
      <c r="Q137">
        <v>6.3641269999999999</v>
      </c>
      <c r="R137">
        <v>5.658347</v>
      </c>
      <c r="S137">
        <v>5.2345980000000001</v>
      </c>
      <c r="T137">
        <v>5.1257429999999999</v>
      </c>
      <c r="U137">
        <v>5.0334289999999999</v>
      </c>
      <c r="V137">
        <v>4.5219139999999998</v>
      </c>
      <c r="W137">
        <v>4</v>
      </c>
      <c r="X137">
        <v>4</v>
      </c>
      <c r="Y137">
        <v>3.7644730000000002</v>
      </c>
      <c r="Z137">
        <v>3.4192490000000002</v>
      </c>
      <c r="AA137">
        <v>3.1401620000000001</v>
      </c>
      <c r="AB137">
        <v>3</v>
      </c>
      <c r="AC137">
        <v>2.4507330000000001</v>
      </c>
      <c r="AD137">
        <v>1.213568</v>
      </c>
      <c r="AE137">
        <v>0</v>
      </c>
      <c r="AF137">
        <v>0</v>
      </c>
      <c r="AG137">
        <v>0</v>
      </c>
      <c r="AH137">
        <v>0</v>
      </c>
      <c r="AI137">
        <v>0</v>
      </c>
      <c r="AJ137">
        <v>0</v>
      </c>
      <c r="AK137" t="s">
        <v>378</v>
      </c>
    </row>
    <row r="138" spans="1:37">
      <c r="A138" t="s">
        <v>236</v>
      </c>
      <c r="B138" t="s">
        <v>733</v>
      </c>
      <c r="C138" t="s">
        <v>734</v>
      </c>
      <c r="D138" t="s">
        <v>65</v>
      </c>
      <c r="E138">
        <v>67.011734000000004</v>
      </c>
      <c r="F138">
        <v>63.283707</v>
      </c>
      <c r="G138">
        <v>59.575423999999998</v>
      </c>
      <c r="H138">
        <v>55.218497999999997</v>
      </c>
      <c r="I138">
        <v>50.328074999999998</v>
      </c>
      <c r="J138">
        <v>44.385845000000003</v>
      </c>
      <c r="K138">
        <v>38.861660000000001</v>
      </c>
      <c r="L138">
        <v>33.179096000000001</v>
      </c>
      <c r="M138">
        <v>27.515592999999999</v>
      </c>
      <c r="N138">
        <v>21.412806</v>
      </c>
      <c r="O138">
        <v>14.823164999999999</v>
      </c>
      <c r="P138">
        <v>7.2320380000000002</v>
      </c>
      <c r="Q138">
        <v>4.7525040000000001</v>
      </c>
      <c r="R138">
        <v>3.9715470000000002</v>
      </c>
      <c r="S138">
        <v>2.9978410000000002</v>
      </c>
      <c r="T138">
        <v>2.6020569999999998</v>
      </c>
      <c r="U138">
        <v>2.277882</v>
      </c>
      <c r="V138">
        <v>1.522713</v>
      </c>
      <c r="W138">
        <v>0</v>
      </c>
      <c r="X138">
        <v>0</v>
      </c>
      <c r="Y138">
        <v>0</v>
      </c>
      <c r="Z138">
        <v>0</v>
      </c>
      <c r="AA138">
        <v>0</v>
      </c>
      <c r="AB138">
        <v>0</v>
      </c>
      <c r="AC138">
        <v>0</v>
      </c>
      <c r="AD138">
        <v>0</v>
      </c>
      <c r="AE138">
        <v>0</v>
      </c>
      <c r="AF138">
        <v>0</v>
      </c>
      <c r="AG138">
        <v>0</v>
      </c>
      <c r="AH138">
        <v>0</v>
      </c>
      <c r="AI138">
        <v>0</v>
      </c>
      <c r="AJ138">
        <v>0</v>
      </c>
      <c r="AK138" t="s">
        <v>378</v>
      </c>
    </row>
    <row r="139" spans="1:37">
      <c r="A139" t="s">
        <v>115</v>
      </c>
      <c r="B139" t="s">
        <v>735</v>
      </c>
      <c r="C139" t="s">
        <v>736</v>
      </c>
      <c r="D139" t="s">
        <v>65</v>
      </c>
      <c r="E139">
        <v>104.44010900000001</v>
      </c>
      <c r="F139">
        <v>98.985320999999999</v>
      </c>
      <c r="G139">
        <v>95.645270999999994</v>
      </c>
      <c r="H139">
        <v>90.355491999999998</v>
      </c>
      <c r="I139">
        <v>84.031288000000004</v>
      </c>
      <c r="J139">
        <v>78.624565000000004</v>
      </c>
      <c r="K139">
        <v>70.142341999999999</v>
      </c>
      <c r="L139">
        <v>64.480850000000004</v>
      </c>
      <c r="M139">
        <v>61.112628999999998</v>
      </c>
      <c r="N139">
        <v>57.906021000000003</v>
      </c>
      <c r="O139">
        <v>52.555236999999998</v>
      </c>
      <c r="P139">
        <v>49.378253999999998</v>
      </c>
      <c r="Q139">
        <v>46.132613999999997</v>
      </c>
      <c r="R139">
        <v>43.190865000000002</v>
      </c>
      <c r="S139">
        <v>39.657584999999997</v>
      </c>
      <c r="T139">
        <v>35.578484000000003</v>
      </c>
      <c r="U139">
        <v>31.634855000000002</v>
      </c>
      <c r="V139">
        <v>27.007491999999999</v>
      </c>
      <c r="W139">
        <v>22.299617999999999</v>
      </c>
      <c r="X139">
        <v>17.527988000000001</v>
      </c>
      <c r="Y139">
        <v>15.302569999999999</v>
      </c>
      <c r="Z139">
        <v>14.244797999999999</v>
      </c>
      <c r="AA139">
        <v>12.956118999999999</v>
      </c>
      <c r="AB139">
        <v>12.436918</v>
      </c>
      <c r="AC139">
        <v>11.126398</v>
      </c>
      <c r="AD139">
        <v>9.8440879999999993</v>
      </c>
      <c r="AE139">
        <v>9.5837219999999999</v>
      </c>
      <c r="AF139">
        <v>9.2763039999999997</v>
      </c>
      <c r="AG139">
        <v>8.6954700000000003</v>
      </c>
      <c r="AH139">
        <v>8.0668220000000002</v>
      </c>
      <c r="AI139">
        <v>7.4891620000000003</v>
      </c>
      <c r="AJ139">
        <v>7.3189599999999997</v>
      </c>
      <c r="AK139" s="25">
        <v>-8.2000000000000003E-2</v>
      </c>
    </row>
    <row r="140" spans="1:37">
      <c r="A140" t="s">
        <v>230</v>
      </c>
      <c r="B140" t="s">
        <v>737</v>
      </c>
      <c r="C140" t="s">
        <v>738</v>
      </c>
      <c r="D140" t="s">
        <v>65</v>
      </c>
      <c r="E140">
        <v>56.157204</v>
      </c>
      <c r="F140">
        <v>54.053074000000002</v>
      </c>
      <c r="G140">
        <v>51.911140000000003</v>
      </c>
      <c r="H140">
        <v>49.188167999999997</v>
      </c>
      <c r="I140">
        <v>46.895564999999998</v>
      </c>
      <c r="J140">
        <v>44.526718000000002</v>
      </c>
      <c r="K140">
        <v>42.154507000000002</v>
      </c>
      <c r="L140">
        <v>39.748778999999999</v>
      </c>
      <c r="M140">
        <v>37.720847999999997</v>
      </c>
      <c r="N140">
        <v>35.455928999999998</v>
      </c>
      <c r="O140">
        <v>33.032127000000003</v>
      </c>
      <c r="P140">
        <v>30.764385000000001</v>
      </c>
      <c r="Q140">
        <v>28.405638</v>
      </c>
      <c r="R140">
        <v>26.274298000000002</v>
      </c>
      <c r="S140">
        <v>23.457965999999999</v>
      </c>
      <c r="T140">
        <v>20.171151999999999</v>
      </c>
      <c r="U140">
        <v>17.055717000000001</v>
      </c>
      <c r="V140">
        <v>13.215076</v>
      </c>
      <c r="W140">
        <v>9.8316250000000007</v>
      </c>
      <c r="X140">
        <v>6.3269390000000003</v>
      </c>
      <c r="Y140">
        <v>4.6748839999999996</v>
      </c>
      <c r="Z140">
        <v>4.20268</v>
      </c>
      <c r="AA140">
        <v>4.12812</v>
      </c>
      <c r="AB140">
        <v>4.0858400000000001</v>
      </c>
      <c r="AC140">
        <v>4</v>
      </c>
      <c r="AD140">
        <v>3</v>
      </c>
      <c r="AE140">
        <v>3</v>
      </c>
      <c r="AF140">
        <v>3</v>
      </c>
      <c r="AG140">
        <v>3</v>
      </c>
      <c r="AH140">
        <v>3</v>
      </c>
      <c r="AI140">
        <v>3</v>
      </c>
      <c r="AJ140">
        <v>3</v>
      </c>
      <c r="AK140" s="25">
        <v>-0.09</v>
      </c>
    </row>
    <row r="141" spans="1:37">
      <c r="A141" t="s">
        <v>233</v>
      </c>
      <c r="B141" t="s">
        <v>739</v>
      </c>
      <c r="C141" t="s">
        <v>740</v>
      </c>
      <c r="D141" t="s">
        <v>65</v>
      </c>
      <c r="E141">
        <v>30.538018999999998</v>
      </c>
      <c r="F141">
        <v>27.312593</v>
      </c>
      <c r="G141">
        <v>26.267569000000002</v>
      </c>
      <c r="H141">
        <v>23.879082</v>
      </c>
      <c r="I141">
        <v>20.046555999999999</v>
      </c>
      <c r="J141">
        <v>17.226786000000001</v>
      </c>
      <c r="K141">
        <v>11.361086999999999</v>
      </c>
      <c r="L141">
        <v>8.3609449999999992</v>
      </c>
      <c r="M141">
        <v>7.5647840000000004</v>
      </c>
      <c r="N141">
        <v>6.8545949999999998</v>
      </c>
      <c r="O141">
        <v>4.1906439999999998</v>
      </c>
      <c r="P141">
        <v>3.582074</v>
      </c>
      <c r="Q141">
        <v>3.0411030000000001</v>
      </c>
      <c r="R141">
        <v>2.5408469999999999</v>
      </c>
      <c r="S141">
        <v>2.1141830000000001</v>
      </c>
      <c r="T141">
        <v>1.7269330000000001</v>
      </c>
      <c r="U141">
        <v>1.4062300000000001</v>
      </c>
      <c r="V141">
        <v>1.128104</v>
      </c>
      <c r="W141">
        <v>0.89612099999999995</v>
      </c>
      <c r="X141">
        <v>0.70361700000000005</v>
      </c>
      <c r="Y141">
        <v>0.54545299999999997</v>
      </c>
      <c r="Z141">
        <v>0.41740500000000003</v>
      </c>
      <c r="AA141">
        <v>0.31525799999999998</v>
      </c>
      <c r="AB141">
        <v>0.23496600000000001</v>
      </c>
      <c r="AC141">
        <v>0.17278099999999999</v>
      </c>
      <c r="AD141">
        <v>0.125332</v>
      </c>
      <c r="AE141">
        <v>8.9664999999999995E-2</v>
      </c>
      <c r="AF141">
        <v>6.3254000000000005E-2</v>
      </c>
      <c r="AG141">
        <v>4.3992999999999997E-2</v>
      </c>
      <c r="AH141">
        <v>3.0158000000000001E-2</v>
      </c>
      <c r="AI141">
        <v>2.0374E-2</v>
      </c>
      <c r="AJ141">
        <v>7.5950000000000002E-3</v>
      </c>
      <c r="AK141" s="25">
        <v>-0.23499999999999999</v>
      </c>
    </row>
    <row r="142" spans="1:37">
      <c r="A142" t="s">
        <v>236</v>
      </c>
      <c r="B142" t="s">
        <v>741</v>
      </c>
      <c r="C142" t="s">
        <v>742</v>
      </c>
      <c r="D142" t="s">
        <v>65</v>
      </c>
      <c r="E142">
        <v>17.744890000000002</v>
      </c>
      <c r="F142">
        <v>17.61965</v>
      </c>
      <c r="G142">
        <v>17.466557999999999</v>
      </c>
      <c r="H142">
        <v>17.288243999999999</v>
      </c>
      <c r="I142">
        <v>17.089165000000001</v>
      </c>
      <c r="J142">
        <v>16.871061000000001</v>
      </c>
      <c r="K142">
        <v>16.626747000000002</v>
      </c>
      <c r="L142">
        <v>16.371123999999998</v>
      </c>
      <c r="M142">
        <v>15.826997</v>
      </c>
      <c r="N142">
        <v>15.595497999999999</v>
      </c>
      <c r="O142">
        <v>15.332464</v>
      </c>
      <c r="P142">
        <v>15.031796</v>
      </c>
      <c r="Q142">
        <v>14.685872</v>
      </c>
      <c r="R142">
        <v>14.375721</v>
      </c>
      <c r="S142">
        <v>14.085435</v>
      </c>
      <c r="T142">
        <v>13.680400000000001</v>
      </c>
      <c r="U142">
        <v>13.172907</v>
      </c>
      <c r="V142">
        <v>12.664312000000001</v>
      </c>
      <c r="W142">
        <v>11.571873</v>
      </c>
      <c r="X142">
        <v>10.497434</v>
      </c>
      <c r="Y142">
        <v>10.082233</v>
      </c>
      <c r="Z142">
        <v>9.6247120000000006</v>
      </c>
      <c r="AA142">
        <v>8.5127410000000001</v>
      </c>
      <c r="AB142">
        <v>8.1161119999999993</v>
      </c>
      <c r="AC142">
        <v>6.9536170000000004</v>
      </c>
      <c r="AD142">
        <v>6.7187549999999998</v>
      </c>
      <c r="AE142">
        <v>6.4940569999999997</v>
      </c>
      <c r="AF142">
        <v>6.2130489999999998</v>
      </c>
      <c r="AG142">
        <v>5.6514769999999999</v>
      </c>
      <c r="AH142">
        <v>5.036664</v>
      </c>
      <c r="AI142">
        <v>4.4687890000000001</v>
      </c>
      <c r="AJ142">
        <v>4.3113650000000003</v>
      </c>
      <c r="AK142" s="25">
        <v>-4.4999999999999998E-2</v>
      </c>
    </row>
    <row r="143" spans="1:37">
      <c r="A143" t="s">
        <v>118</v>
      </c>
      <c r="B143" t="s">
        <v>743</v>
      </c>
      <c r="C143" t="s">
        <v>744</v>
      </c>
      <c r="D143" t="s">
        <v>65</v>
      </c>
      <c r="E143">
        <v>358.04760700000003</v>
      </c>
      <c r="F143">
        <v>354.54101600000001</v>
      </c>
      <c r="G143">
        <v>350.94769300000002</v>
      </c>
      <c r="H143">
        <v>343.39807100000002</v>
      </c>
      <c r="I143">
        <v>330.47454800000003</v>
      </c>
      <c r="J143">
        <v>311.835419</v>
      </c>
      <c r="K143">
        <v>301.13845800000001</v>
      </c>
      <c r="L143">
        <v>286.70880099999999</v>
      </c>
      <c r="M143">
        <v>266.04058800000001</v>
      </c>
      <c r="N143">
        <v>237.13159200000001</v>
      </c>
      <c r="O143">
        <v>214.095078</v>
      </c>
      <c r="P143">
        <v>199.14361600000001</v>
      </c>
      <c r="Q143">
        <v>187.739136</v>
      </c>
      <c r="R143">
        <v>179.78480500000001</v>
      </c>
      <c r="S143">
        <v>170.89932300000001</v>
      </c>
      <c r="T143">
        <v>158.15862999999999</v>
      </c>
      <c r="U143">
        <v>148.523865</v>
      </c>
      <c r="V143">
        <v>131.197723</v>
      </c>
      <c r="W143">
        <v>122.191818</v>
      </c>
      <c r="X143">
        <v>103.175201</v>
      </c>
      <c r="Y143">
        <v>88.192565999999999</v>
      </c>
      <c r="Z143">
        <v>70.151779000000005</v>
      </c>
      <c r="AA143">
        <v>59.081429</v>
      </c>
      <c r="AB143">
        <v>56.756973000000002</v>
      </c>
      <c r="AC143">
        <v>53.399414</v>
      </c>
      <c r="AD143">
        <v>48.075943000000002</v>
      </c>
      <c r="AE143">
        <v>43.529442000000003</v>
      </c>
      <c r="AF143">
        <v>38.032218999999998</v>
      </c>
      <c r="AG143">
        <v>32.949370999999999</v>
      </c>
      <c r="AH143">
        <v>21.919571000000001</v>
      </c>
      <c r="AI143">
        <v>15.942092000000001</v>
      </c>
      <c r="AJ143">
        <v>12.260004</v>
      </c>
      <c r="AK143" s="25">
        <v>-0.10299999999999999</v>
      </c>
    </row>
    <row r="144" spans="1:37">
      <c r="A144" t="s">
        <v>230</v>
      </c>
      <c r="B144" t="s">
        <v>745</v>
      </c>
      <c r="C144" t="s">
        <v>746</v>
      </c>
      <c r="D144" t="s">
        <v>65</v>
      </c>
      <c r="E144">
        <v>243.89260899999999</v>
      </c>
      <c r="F144">
        <v>242.56723</v>
      </c>
      <c r="G144">
        <v>241.17289700000001</v>
      </c>
      <c r="H144">
        <v>236.26675399999999</v>
      </c>
      <c r="I144">
        <v>226.268066</v>
      </c>
      <c r="J144">
        <v>210.240433</v>
      </c>
      <c r="K144">
        <v>203.217804</v>
      </c>
      <c r="L144">
        <v>193.175522</v>
      </c>
      <c r="M144">
        <v>178.11615</v>
      </c>
      <c r="N144">
        <v>156.074173</v>
      </c>
      <c r="O144">
        <v>142.05564899999999</v>
      </c>
      <c r="P144">
        <v>130.035248</v>
      </c>
      <c r="Q144">
        <v>120.035606</v>
      </c>
      <c r="R144">
        <v>113.02366600000001</v>
      </c>
      <c r="S144">
        <v>106.01902800000001</v>
      </c>
      <c r="T144">
        <v>96.021820000000005</v>
      </c>
      <c r="U144">
        <v>90.015006999999997</v>
      </c>
      <c r="V144">
        <v>84.004943999999995</v>
      </c>
      <c r="W144">
        <v>77.005486000000005</v>
      </c>
      <c r="X144">
        <v>61.012421000000003</v>
      </c>
      <c r="Y144">
        <v>49.02243</v>
      </c>
      <c r="Z144">
        <v>32.997028</v>
      </c>
      <c r="AA144">
        <v>21.966448</v>
      </c>
      <c r="AB144">
        <v>20.584731999999999</v>
      </c>
      <c r="AC144">
        <v>19.264738000000001</v>
      </c>
      <c r="AD144">
        <v>16.904212999999999</v>
      </c>
      <c r="AE144">
        <v>13.395275</v>
      </c>
      <c r="AF144">
        <v>10.860992</v>
      </c>
      <c r="AG144">
        <v>7.8156949999999998</v>
      </c>
      <c r="AH144">
        <v>2.748837</v>
      </c>
      <c r="AI144">
        <v>0.80892500000000001</v>
      </c>
      <c r="AJ144">
        <v>8.9814000000000005E-2</v>
      </c>
      <c r="AK144" s="25">
        <v>-0.22500000000000001</v>
      </c>
    </row>
    <row r="145" spans="1:37">
      <c r="A145" t="s">
        <v>233</v>
      </c>
      <c r="B145" t="s">
        <v>747</v>
      </c>
      <c r="C145" t="s">
        <v>748</v>
      </c>
      <c r="D145" t="s">
        <v>65</v>
      </c>
      <c r="E145">
        <v>33.320022999999999</v>
      </c>
      <c r="F145">
        <v>31.385117999999999</v>
      </c>
      <c r="G145">
        <v>29.505762000000001</v>
      </c>
      <c r="H145">
        <v>27.264032</v>
      </c>
      <c r="I145">
        <v>24.835173000000001</v>
      </c>
      <c r="J145">
        <v>22.830784000000001</v>
      </c>
      <c r="K145">
        <v>19.910578000000001</v>
      </c>
      <c r="L145">
        <v>16.465288000000001</v>
      </c>
      <c r="M145">
        <v>12.263510999999999</v>
      </c>
      <c r="N145">
        <v>7.280735</v>
      </c>
      <c r="O145">
        <v>2.028505</v>
      </c>
      <c r="P145">
        <v>0.35990299999999997</v>
      </c>
      <c r="Q145">
        <v>0.20300499999999999</v>
      </c>
      <c r="R145">
        <v>0.14266200000000001</v>
      </c>
      <c r="S145">
        <v>0.104994</v>
      </c>
      <c r="T145">
        <v>7.6284000000000005E-2</v>
      </c>
      <c r="U145">
        <v>5.4705999999999998E-2</v>
      </c>
      <c r="V145">
        <v>3.8716E-2</v>
      </c>
      <c r="W145">
        <v>2.4097E-2</v>
      </c>
      <c r="X145">
        <v>1.4158E-2</v>
      </c>
      <c r="Y145">
        <v>9.7689999999999999E-3</v>
      </c>
      <c r="Z145">
        <v>6.6429999999999996E-3</v>
      </c>
      <c r="AA145">
        <v>4.4510000000000001E-3</v>
      </c>
      <c r="AB145">
        <v>0</v>
      </c>
      <c r="AC145">
        <v>0</v>
      </c>
      <c r="AD145">
        <v>0</v>
      </c>
      <c r="AE145">
        <v>0</v>
      </c>
      <c r="AF145">
        <v>0</v>
      </c>
      <c r="AG145">
        <v>0</v>
      </c>
      <c r="AH145">
        <v>0</v>
      </c>
      <c r="AI145">
        <v>0</v>
      </c>
      <c r="AJ145">
        <v>0</v>
      </c>
      <c r="AK145" t="s">
        <v>378</v>
      </c>
    </row>
    <row r="146" spans="1:37">
      <c r="A146" t="s">
        <v>236</v>
      </c>
      <c r="B146" t="s">
        <v>749</v>
      </c>
      <c r="C146" t="s">
        <v>750</v>
      </c>
      <c r="D146" t="s">
        <v>65</v>
      </c>
      <c r="E146">
        <v>80.834969000000001</v>
      </c>
      <c r="F146">
        <v>80.588654000000005</v>
      </c>
      <c r="G146">
        <v>80.269051000000005</v>
      </c>
      <c r="H146">
        <v>79.867278999999996</v>
      </c>
      <c r="I146">
        <v>79.371300000000005</v>
      </c>
      <c r="J146">
        <v>78.764197999999993</v>
      </c>
      <c r="K146">
        <v>78.010077999999993</v>
      </c>
      <c r="L146">
        <v>77.067977999999997</v>
      </c>
      <c r="M146">
        <v>75.660919000000007</v>
      </c>
      <c r="N146">
        <v>73.776679999999999</v>
      </c>
      <c r="O146">
        <v>70.010925</v>
      </c>
      <c r="P146">
        <v>68.748458999999997</v>
      </c>
      <c r="Q146">
        <v>67.500534000000002</v>
      </c>
      <c r="R146">
        <v>66.618476999999999</v>
      </c>
      <c r="S146">
        <v>64.775290999999996</v>
      </c>
      <c r="T146">
        <v>62.060519999999997</v>
      </c>
      <c r="U146">
        <v>58.454155</v>
      </c>
      <c r="V146">
        <v>47.154060000000001</v>
      </c>
      <c r="W146">
        <v>45.162230999999998</v>
      </c>
      <c r="X146">
        <v>42.148628000000002</v>
      </c>
      <c r="Y146">
        <v>39.160361999999999</v>
      </c>
      <c r="Z146">
        <v>37.148108999999998</v>
      </c>
      <c r="AA146">
        <v>37.110531000000002</v>
      </c>
      <c r="AB146">
        <v>36.172241</v>
      </c>
      <c r="AC146">
        <v>34.134673999999997</v>
      </c>
      <c r="AD146">
        <v>31.171728000000002</v>
      </c>
      <c r="AE146">
        <v>30.134164999999999</v>
      </c>
      <c r="AF146">
        <v>27.171226999999998</v>
      </c>
      <c r="AG146">
        <v>25.133676999999999</v>
      </c>
      <c r="AH146">
        <v>19.170732000000001</v>
      </c>
      <c r="AI146">
        <v>15.133165999999999</v>
      </c>
      <c r="AJ146">
        <v>12.17019</v>
      </c>
      <c r="AK146" s="25">
        <v>-5.8999999999999997E-2</v>
      </c>
    </row>
    <row r="147" spans="1:37">
      <c r="A147" t="s">
        <v>121</v>
      </c>
      <c r="B147" t="s">
        <v>751</v>
      </c>
      <c r="C147" t="s">
        <v>752</v>
      </c>
      <c r="D147" t="s">
        <v>65</v>
      </c>
      <c r="E147">
        <v>43.564812000000003</v>
      </c>
      <c r="F147">
        <v>38.621552000000001</v>
      </c>
      <c r="G147">
        <v>36.381850999999997</v>
      </c>
      <c r="H147">
        <v>32.528571999999997</v>
      </c>
      <c r="I147">
        <v>27.838463000000001</v>
      </c>
      <c r="J147">
        <v>25.937555</v>
      </c>
      <c r="K147">
        <v>24.232918000000002</v>
      </c>
      <c r="L147">
        <v>20.726858</v>
      </c>
      <c r="M147">
        <v>19.415548000000001</v>
      </c>
      <c r="N147">
        <v>18.290151999999999</v>
      </c>
      <c r="O147">
        <v>17.337992</v>
      </c>
      <c r="P147">
        <v>16.543731999999999</v>
      </c>
      <c r="Q147">
        <v>15.890453000000001</v>
      </c>
      <c r="R147">
        <v>15.360620000000001</v>
      </c>
      <c r="S147">
        <v>14.936883999999999</v>
      </c>
      <c r="T147">
        <v>12.602715</v>
      </c>
      <c r="U147">
        <v>12.342852000000001</v>
      </c>
      <c r="V147">
        <v>12.143591000000001</v>
      </c>
      <c r="W147">
        <v>11.992939</v>
      </c>
      <c r="X147">
        <v>11.88064</v>
      </c>
      <c r="Y147">
        <v>11.798113000000001</v>
      </c>
      <c r="Z147">
        <v>11.734654000000001</v>
      </c>
      <c r="AA147">
        <v>10.674356</v>
      </c>
      <c r="AB147">
        <v>10.634216</v>
      </c>
      <c r="AC147">
        <v>10.624510000000001</v>
      </c>
      <c r="AD147">
        <v>10.614713999999999</v>
      </c>
      <c r="AE147">
        <v>10.610408</v>
      </c>
      <c r="AF147">
        <v>9.6033939999999998</v>
      </c>
      <c r="AG147">
        <v>7.6033939999999998</v>
      </c>
      <c r="AH147">
        <v>0</v>
      </c>
      <c r="AI147">
        <v>0</v>
      </c>
      <c r="AJ147">
        <v>0</v>
      </c>
      <c r="AK147" t="s">
        <v>378</v>
      </c>
    </row>
    <row r="148" spans="1:37">
      <c r="A148" t="s">
        <v>230</v>
      </c>
      <c r="B148" t="s">
        <v>753</v>
      </c>
      <c r="C148" t="s">
        <v>754</v>
      </c>
      <c r="D148" t="s">
        <v>65</v>
      </c>
      <c r="E148">
        <v>17.480015000000002</v>
      </c>
      <c r="F148">
        <v>17</v>
      </c>
      <c r="G148">
        <v>16.904232</v>
      </c>
      <c r="H148">
        <v>16.190646999999998</v>
      </c>
      <c r="I148">
        <v>13.832685</v>
      </c>
      <c r="J148">
        <v>12.394759000000001</v>
      </c>
      <c r="K148">
        <v>11.117877999999999</v>
      </c>
      <c r="L148">
        <v>8.0010680000000001</v>
      </c>
      <c r="M148">
        <v>7.0387589999999998</v>
      </c>
      <c r="N148">
        <v>6.2217589999999996</v>
      </c>
      <c r="O148">
        <v>5.5382420000000003</v>
      </c>
      <c r="P148">
        <v>4.9747019999999997</v>
      </c>
      <c r="Q148">
        <v>4.5168090000000003</v>
      </c>
      <c r="R148">
        <v>4.1501400000000004</v>
      </c>
      <c r="S148">
        <v>3.860776</v>
      </c>
      <c r="T148">
        <v>2.6357339999999998</v>
      </c>
      <c r="U148">
        <v>2.4632679999999998</v>
      </c>
      <c r="V148">
        <v>2.3330299999999999</v>
      </c>
      <c r="W148">
        <v>2.2361279999999999</v>
      </c>
      <c r="X148">
        <v>2.1650999999999998</v>
      </c>
      <c r="Y148">
        <v>2.1138140000000001</v>
      </c>
      <c r="Z148">
        <v>2.0736699999999999</v>
      </c>
      <c r="AA148">
        <v>1.0341229999999999</v>
      </c>
      <c r="AB148">
        <v>1.006643</v>
      </c>
      <c r="AC148">
        <v>1.004451</v>
      </c>
      <c r="AD148">
        <v>1</v>
      </c>
      <c r="AE148">
        <v>1</v>
      </c>
      <c r="AF148">
        <v>0</v>
      </c>
      <c r="AG148">
        <v>0</v>
      </c>
      <c r="AH148">
        <v>0</v>
      </c>
      <c r="AI148">
        <v>0</v>
      </c>
      <c r="AJ148">
        <v>0</v>
      </c>
      <c r="AK148" t="s">
        <v>378</v>
      </c>
    </row>
    <row r="149" spans="1:37">
      <c r="A149" t="s">
        <v>233</v>
      </c>
      <c r="B149" t="s">
        <v>755</v>
      </c>
      <c r="C149" t="s">
        <v>756</v>
      </c>
      <c r="D149" t="s">
        <v>65</v>
      </c>
      <c r="E149">
        <v>11.544699</v>
      </c>
      <c r="F149">
        <v>10.072722000000001</v>
      </c>
      <c r="G149">
        <v>8.2912189999999999</v>
      </c>
      <c r="H149">
        <v>5.734534</v>
      </c>
      <c r="I149">
        <v>3.4023829999999999</v>
      </c>
      <c r="J149">
        <v>2.9394019999999998</v>
      </c>
      <c r="K149">
        <v>2.511647</v>
      </c>
      <c r="L149">
        <v>2.1223969999999999</v>
      </c>
      <c r="M149">
        <v>1.773396</v>
      </c>
      <c r="N149">
        <v>1.4649989999999999</v>
      </c>
      <c r="O149">
        <v>1.1963569999999999</v>
      </c>
      <c r="P149">
        <v>0.96563699999999997</v>
      </c>
      <c r="Q149">
        <v>0.77025100000000002</v>
      </c>
      <c r="R149">
        <v>0.60708600000000001</v>
      </c>
      <c r="S149">
        <v>0.472715</v>
      </c>
      <c r="T149">
        <v>0.36358800000000002</v>
      </c>
      <c r="U149">
        <v>0.27618999999999999</v>
      </c>
      <c r="V149">
        <v>0.20716799999999999</v>
      </c>
      <c r="W149">
        <v>0.153417</v>
      </c>
      <c r="X149">
        <v>0.112146</v>
      </c>
      <c r="Y149">
        <v>8.0905000000000005E-2</v>
      </c>
      <c r="Z149">
        <v>5.7591000000000003E-2</v>
      </c>
      <c r="AA149">
        <v>3.6840999999999999E-2</v>
      </c>
      <c r="AB149">
        <v>2.418E-2</v>
      </c>
      <c r="AC149">
        <v>1.6664999999999999E-2</v>
      </c>
      <c r="AD149">
        <v>1.132E-2</v>
      </c>
      <c r="AE149">
        <v>7.0150000000000004E-3</v>
      </c>
      <c r="AF149">
        <v>0</v>
      </c>
      <c r="AG149">
        <v>0</v>
      </c>
      <c r="AH149">
        <v>0</v>
      </c>
      <c r="AI149">
        <v>0</v>
      </c>
      <c r="AJ149">
        <v>0</v>
      </c>
      <c r="AK149" t="s">
        <v>378</v>
      </c>
    </row>
    <row r="150" spans="1:37">
      <c r="A150" t="s">
        <v>236</v>
      </c>
      <c r="B150" t="s">
        <v>757</v>
      </c>
      <c r="C150" t="s">
        <v>758</v>
      </c>
      <c r="D150" t="s">
        <v>65</v>
      </c>
      <c r="E150">
        <v>14.540100000000001</v>
      </c>
      <c r="F150">
        <v>11.548828</v>
      </c>
      <c r="G150">
        <v>11.186401</v>
      </c>
      <c r="H150">
        <v>10.603394</v>
      </c>
      <c r="I150">
        <v>10.603394</v>
      </c>
      <c r="J150">
        <v>10.603394</v>
      </c>
      <c r="K150">
        <v>10.603394</v>
      </c>
      <c r="L150">
        <v>10.603394</v>
      </c>
      <c r="M150">
        <v>10.603394</v>
      </c>
      <c r="N150">
        <v>10.603394</v>
      </c>
      <c r="O150">
        <v>10.603394</v>
      </c>
      <c r="P150">
        <v>10.603394</v>
      </c>
      <c r="Q150">
        <v>10.603394</v>
      </c>
      <c r="R150">
        <v>10.603394</v>
      </c>
      <c r="S150">
        <v>10.603394</v>
      </c>
      <c r="T150">
        <v>9.6033939999999998</v>
      </c>
      <c r="U150">
        <v>9.6033939999999998</v>
      </c>
      <c r="V150">
        <v>9.6033939999999998</v>
      </c>
      <c r="W150">
        <v>9.6033939999999998</v>
      </c>
      <c r="X150">
        <v>9.6033939999999998</v>
      </c>
      <c r="Y150">
        <v>9.6033939999999998</v>
      </c>
      <c r="Z150">
        <v>9.6033939999999998</v>
      </c>
      <c r="AA150">
        <v>9.6033939999999998</v>
      </c>
      <c r="AB150">
        <v>9.6033939999999998</v>
      </c>
      <c r="AC150">
        <v>9.6033939999999998</v>
      </c>
      <c r="AD150">
        <v>9.6033939999999998</v>
      </c>
      <c r="AE150">
        <v>9.6033939999999998</v>
      </c>
      <c r="AF150">
        <v>9.6033939999999998</v>
      </c>
      <c r="AG150">
        <v>7.6033939999999998</v>
      </c>
      <c r="AH150">
        <v>0</v>
      </c>
      <c r="AI150">
        <v>0</v>
      </c>
      <c r="AJ150">
        <v>0</v>
      </c>
      <c r="AK150" t="s">
        <v>378</v>
      </c>
    </row>
    <row r="151" spans="1:37">
      <c r="A151" t="s">
        <v>124</v>
      </c>
      <c r="B151" t="s">
        <v>759</v>
      </c>
      <c r="C151" t="s">
        <v>760</v>
      </c>
      <c r="D151" t="s">
        <v>65</v>
      </c>
      <c r="E151">
        <v>12.183221</v>
      </c>
      <c r="F151">
        <v>11.265993</v>
      </c>
      <c r="G151">
        <v>10.709548</v>
      </c>
      <c r="H151">
        <v>10.070929</v>
      </c>
      <c r="I151">
        <v>8.96828</v>
      </c>
      <c r="J151">
        <v>8.7159759999999995</v>
      </c>
      <c r="K151">
        <v>8.4547150000000002</v>
      </c>
      <c r="L151">
        <v>8.0765720000000005</v>
      </c>
      <c r="M151">
        <v>7.7309549999999998</v>
      </c>
      <c r="N151">
        <v>7.4913290000000003</v>
      </c>
      <c r="O151">
        <v>6.8068410000000004</v>
      </c>
      <c r="P151">
        <v>6.2178370000000003</v>
      </c>
      <c r="Q151">
        <v>6.1054430000000002</v>
      </c>
      <c r="R151">
        <v>6.071034</v>
      </c>
      <c r="S151">
        <v>6.0090870000000001</v>
      </c>
      <c r="T151">
        <v>6.0060880000000001</v>
      </c>
      <c r="U151">
        <v>6</v>
      </c>
      <c r="V151">
        <v>6</v>
      </c>
      <c r="W151">
        <v>6</v>
      </c>
      <c r="X151">
        <v>5.689813</v>
      </c>
      <c r="Y151">
        <v>5.0268769999999998</v>
      </c>
      <c r="Z151">
        <v>5</v>
      </c>
      <c r="AA151">
        <v>5</v>
      </c>
      <c r="AB151">
        <v>5</v>
      </c>
      <c r="AC151">
        <v>4</v>
      </c>
      <c r="AD151">
        <v>4</v>
      </c>
      <c r="AE151">
        <v>4</v>
      </c>
      <c r="AF151">
        <v>4</v>
      </c>
      <c r="AG151">
        <v>4</v>
      </c>
      <c r="AH151">
        <v>4</v>
      </c>
      <c r="AI151">
        <v>3.6435149999999998</v>
      </c>
      <c r="AJ151">
        <v>3</v>
      </c>
      <c r="AK151" s="25">
        <v>-4.3999999999999997E-2</v>
      </c>
    </row>
    <row r="152" spans="1:37">
      <c r="A152" t="s">
        <v>230</v>
      </c>
      <c r="B152" t="s">
        <v>761</v>
      </c>
      <c r="C152" t="s">
        <v>762</v>
      </c>
      <c r="D152" t="s">
        <v>65</v>
      </c>
      <c r="E152">
        <v>7.7736200000000002</v>
      </c>
      <c r="F152">
        <v>7.6101729999999996</v>
      </c>
      <c r="G152">
        <v>7.3390839999999997</v>
      </c>
      <c r="H152">
        <v>6.7782619999999998</v>
      </c>
      <c r="I152">
        <v>5.74</v>
      </c>
      <c r="J152">
        <v>5.5401999999999996</v>
      </c>
      <c r="K152">
        <v>5.3211250000000003</v>
      </c>
      <c r="L152">
        <v>4.9763799999999998</v>
      </c>
      <c r="M152">
        <v>4.6568129999999996</v>
      </c>
      <c r="N152">
        <v>4.4372049999999996</v>
      </c>
      <c r="O152">
        <v>4.2890009999999998</v>
      </c>
      <c r="P152">
        <v>4.190169</v>
      </c>
      <c r="Q152">
        <v>4.0860760000000003</v>
      </c>
      <c r="R152">
        <v>4.057671</v>
      </c>
      <c r="S152">
        <v>4</v>
      </c>
      <c r="T152">
        <v>4</v>
      </c>
      <c r="U152">
        <v>4</v>
      </c>
      <c r="V152">
        <v>4</v>
      </c>
      <c r="W152">
        <v>4</v>
      </c>
      <c r="X152">
        <v>3.689813</v>
      </c>
      <c r="Y152">
        <v>3.026878</v>
      </c>
      <c r="Z152">
        <v>3</v>
      </c>
      <c r="AA152">
        <v>3</v>
      </c>
      <c r="AB152">
        <v>3</v>
      </c>
      <c r="AC152">
        <v>3</v>
      </c>
      <c r="AD152">
        <v>3</v>
      </c>
      <c r="AE152">
        <v>3</v>
      </c>
      <c r="AF152">
        <v>3</v>
      </c>
      <c r="AG152">
        <v>3</v>
      </c>
      <c r="AH152">
        <v>3</v>
      </c>
      <c r="AI152">
        <v>2.6435149999999998</v>
      </c>
      <c r="AJ152">
        <v>2</v>
      </c>
      <c r="AK152" s="25">
        <v>-4.2999999999999997E-2</v>
      </c>
    </row>
    <row r="153" spans="1:37">
      <c r="A153" t="s">
        <v>233</v>
      </c>
      <c r="B153" t="s">
        <v>763</v>
      </c>
      <c r="C153" t="s">
        <v>764</v>
      </c>
      <c r="D153" t="s">
        <v>65</v>
      </c>
      <c r="E153">
        <v>2.4096009999999999</v>
      </c>
      <c r="F153">
        <v>1.6558200000000001</v>
      </c>
      <c r="G153">
        <v>1.3704639999999999</v>
      </c>
      <c r="H153">
        <v>1.292667</v>
      </c>
      <c r="I153">
        <v>1.22828</v>
      </c>
      <c r="J153">
        <v>1.1757759999999999</v>
      </c>
      <c r="K153">
        <v>1.1335900000000001</v>
      </c>
      <c r="L153">
        <v>1.1001920000000001</v>
      </c>
      <c r="M153">
        <v>1.0741419999999999</v>
      </c>
      <c r="N153">
        <v>1.0541240000000001</v>
      </c>
      <c r="O153">
        <v>0.51783999999999997</v>
      </c>
      <c r="P153">
        <v>2.7668000000000002E-2</v>
      </c>
      <c r="Q153">
        <v>1.9368E-2</v>
      </c>
      <c r="R153">
        <v>1.3363999999999999E-2</v>
      </c>
      <c r="S153">
        <v>9.0869999999999996E-3</v>
      </c>
      <c r="T153">
        <v>6.0879999999999997E-3</v>
      </c>
      <c r="U153">
        <v>0</v>
      </c>
      <c r="V153">
        <v>0</v>
      </c>
      <c r="W153">
        <v>0</v>
      </c>
      <c r="X153">
        <v>0</v>
      </c>
      <c r="Y153">
        <v>0</v>
      </c>
      <c r="Z153">
        <v>0</v>
      </c>
      <c r="AA153">
        <v>0</v>
      </c>
      <c r="AB153">
        <v>0</v>
      </c>
      <c r="AC153">
        <v>0</v>
      </c>
      <c r="AD153">
        <v>0</v>
      </c>
      <c r="AE153">
        <v>0</v>
      </c>
      <c r="AF153">
        <v>0</v>
      </c>
      <c r="AG153">
        <v>0</v>
      </c>
      <c r="AH153">
        <v>0</v>
      </c>
      <c r="AI153">
        <v>0</v>
      </c>
      <c r="AJ153">
        <v>0</v>
      </c>
      <c r="AK153" t="s">
        <v>378</v>
      </c>
    </row>
    <row r="154" spans="1:37">
      <c r="A154" t="s">
        <v>236</v>
      </c>
      <c r="B154" t="s">
        <v>765</v>
      </c>
      <c r="C154" t="s">
        <v>766</v>
      </c>
      <c r="D154" t="s">
        <v>65</v>
      </c>
      <c r="E154">
        <v>2</v>
      </c>
      <c r="F154">
        <v>2</v>
      </c>
      <c r="G154">
        <v>2</v>
      </c>
      <c r="H154">
        <v>2</v>
      </c>
      <c r="I154">
        <v>2</v>
      </c>
      <c r="J154">
        <v>2</v>
      </c>
      <c r="K154">
        <v>2</v>
      </c>
      <c r="L154">
        <v>2</v>
      </c>
      <c r="M154">
        <v>2</v>
      </c>
      <c r="N154">
        <v>2</v>
      </c>
      <c r="O154">
        <v>2</v>
      </c>
      <c r="P154">
        <v>2</v>
      </c>
      <c r="Q154">
        <v>2</v>
      </c>
      <c r="R154">
        <v>2</v>
      </c>
      <c r="S154">
        <v>2</v>
      </c>
      <c r="T154">
        <v>2</v>
      </c>
      <c r="U154">
        <v>2</v>
      </c>
      <c r="V154">
        <v>2</v>
      </c>
      <c r="W154">
        <v>2</v>
      </c>
      <c r="X154">
        <v>2</v>
      </c>
      <c r="Y154">
        <v>2</v>
      </c>
      <c r="Z154">
        <v>2</v>
      </c>
      <c r="AA154">
        <v>2</v>
      </c>
      <c r="AB154">
        <v>2</v>
      </c>
      <c r="AC154">
        <v>1</v>
      </c>
      <c r="AD154">
        <v>1</v>
      </c>
      <c r="AE154">
        <v>1</v>
      </c>
      <c r="AF154">
        <v>1</v>
      </c>
      <c r="AG154">
        <v>1</v>
      </c>
      <c r="AH154">
        <v>1</v>
      </c>
      <c r="AI154">
        <v>1</v>
      </c>
      <c r="AJ154">
        <v>1</v>
      </c>
      <c r="AK154" s="25">
        <v>-2.1999999999999999E-2</v>
      </c>
    </row>
    <row r="155" spans="1:37">
      <c r="A155" t="s">
        <v>127</v>
      </c>
      <c r="B155" t="s">
        <v>767</v>
      </c>
      <c r="C155" t="s">
        <v>768</v>
      </c>
      <c r="D155" t="s">
        <v>65</v>
      </c>
      <c r="E155">
        <v>205.281509</v>
      </c>
      <c r="F155">
        <v>199.15138200000001</v>
      </c>
      <c r="G155">
        <v>192.631989</v>
      </c>
      <c r="H155">
        <v>185.16712999999999</v>
      </c>
      <c r="I155">
        <v>177.04582199999999</v>
      </c>
      <c r="J155">
        <v>168.065887</v>
      </c>
      <c r="K155">
        <v>157.876114</v>
      </c>
      <c r="L155">
        <v>147.194794</v>
      </c>
      <c r="M155">
        <v>137.71614099999999</v>
      </c>
      <c r="N155">
        <v>128.654709</v>
      </c>
      <c r="O155">
        <v>119.06604</v>
      </c>
      <c r="P155">
        <v>107.715385</v>
      </c>
      <c r="Q155">
        <v>94.360039</v>
      </c>
      <c r="R155">
        <v>83.552764999999994</v>
      </c>
      <c r="S155">
        <v>72.848197999999996</v>
      </c>
      <c r="T155">
        <v>61.559372000000003</v>
      </c>
      <c r="U155">
        <v>52.001694000000001</v>
      </c>
      <c r="V155">
        <v>45.416930999999998</v>
      </c>
      <c r="W155">
        <v>39.109862999999997</v>
      </c>
      <c r="X155">
        <v>35.979152999999997</v>
      </c>
      <c r="Y155">
        <v>35.038158000000003</v>
      </c>
      <c r="Z155">
        <v>33.844414</v>
      </c>
      <c r="AA155">
        <v>31.473465000000001</v>
      </c>
      <c r="AB155">
        <v>29.932005</v>
      </c>
      <c r="AC155">
        <v>29.202660000000002</v>
      </c>
      <c r="AD155">
        <v>28.104379999999999</v>
      </c>
      <c r="AE155">
        <v>25.190338000000001</v>
      </c>
      <c r="AF155">
        <v>23.367892999999999</v>
      </c>
      <c r="AG155">
        <v>22.73424</v>
      </c>
      <c r="AH155">
        <v>21.021858000000002</v>
      </c>
      <c r="AI155">
        <v>20.437591999999999</v>
      </c>
      <c r="AJ155">
        <v>18.926850999999999</v>
      </c>
      <c r="AK155" s="25">
        <v>-7.3999999999999996E-2</v>
      </c>
    </row>
    <row r="156" spans="1:37">
      <c r="A156" t="s">
        <v>230</v>
      </c>
      <c r="B156" t="s">
        <v>769</v>
      </c>
      <c r="C156" t="s">
        <v>770</v>
      </c>
      <c r="D156" t="s">
        <v>65</v>
      </c>
      <c r="E156">
        <v>92.896125999999995</v>
      </c>
      <c r="F156">
        <v>88.901756000000006</v>
      </c>
      <c r="G156">
        <v>84.639792999999997</v>
      </c>
      <c r="H156">
        <v>79.761902000000006</v>
      </c>
      <c r="I156">
        <v>74.492012000000003</v>
      </c>
      <c r="J156">
        <v>68.898003000000003</v>
      </c>
      <c r="K156">
        <v>62.945808</v>
      </c>
      <c r="L156">
        <v>56.800114000000001</v>
      </c>
      <c r="M156">
        <v>51.251922999999998</v>
      </c>
      <c r="N156">
        <v>46.546593000000001</v>
      </c>
      <c r="O156">
        <v>41.936633999999998</v>
      </c>
      <c r="P156">
        <v>36.680999999999997</v>
      </c>
      <c r="Q156">
        <v>30.962494</v>
      </c>
      <c r="R156">
        <v>27.666938999999999</v>
      </c>
      <c r="S156">
        <v>22.881525</v>
      </c>
      <c r="T156">
        <v>16.992913999999999</v>
      </c>
      <c r="U156">
        <v>12.178179</v>
      </c>
      <c r="V156">
        <v>10.902421</v>
      </c>
      <c r="W156">
        <v>9.5211620000000003</v>
      </c>
      <c r="X156">
        <v>9.0392569999999992</v>
      </c>
      <c r="Y156">
        <v>9.0135880000000004</v>
      </c>
      <c r="Z156">
        <v>9.0091040000000007</v>
      </c>
      <c r="AA156">
        <v>9</v>
      </c>
      <c r="AB156">
        <v>9</v>
      </c>
      <c r="AC156">
        <v>9</v>
      </c>
      <c r="AD156">
        <v>9</v>
      </c>
      <c r="AE156">
        <v>6.8876049999999998</v>
      </c>
      <c r="AF156">
        <v>6</v>
      </c>
      <c r="AG156">
        <v>6</v>
      </c>
      <c r="AH156">
        <v>5</v>
      </c>
      <c r="AI156">
        <v>5</v>
      </c>
      <c r="AJ156">
        <v>4</v>
      </c>
      <c r="AK156" s="25">
        <v>-9.6000000000000002E-2</v>
      </c>
    </row>
    <row r="157" spans="1:37">
      <c r="A157" t="s">
        <v>233</v>
      </c>
      <c r="B157" t="s">
        <v>771</v>
      </c>
      <c r="C157" t="s">
        <v>772</v>
      </c>
      <c r="D157" t="s">
        <v>65</v>
      </c>
      <c r="E157">
        <v>58.098114000000002</v>
      </c>
      <c r="F157">
        <v>56.382266999999999</v>
      </c>
      <c r="G157">
        <v>54.660975999999998</v>
      </c>
      <c r="H157">
        <v>52.731544</v>
      </c>
      <c r="I157">
        <v>50.677979000000001</v>
      </c>
      <c r="J157">
        <v>48.235988999999996</v>
      </c>
      <c r="K157">
        <v>45.425991000000003</v>
      </c>
      <c r="L157">
        <v>42.344334000000003</v>
      </c>
      <c r="M157">
        <v>39.713711000000004</v>
      </c>
      <c r="N157">
        <v>37.033614999999998</v>
      </c>
      <c r="O157">
        <v>33.700232999999997</v>
      </c>
      <c r="P157">
        <v>29.694353</v>
      </c>
      <c r="Q157">
        <v>24.981192</v>
      </c>
      <c r="R157">
        <v>21.068031000000001</v>
      </c>
      <c r="S157">
        <v>16.845794999999999</v>
      </c>
      <c r="T157">
        <v>12.829840000000001</v>
      </c>
      <c r="U157">
        <v>9.5661129999999996</v>
      </c>
      <c r="V157">
        <v>5.9525379999999997</v>
      </c>
      <c r="W157">
        <v>3.0834760000000001</v>
      </c>
      <c r="X157">
        <v>2.0437430000000001</v>
      </c>
      <c r="Y157">
        <v>2.022332</v>
      </c>
      <c r="Z157">
        <v>2</v>
      </c>
      <c r="AA157">
        <v>1</v>
      </c>
      <c r="AB157">
        <v>7.3896000000000003E-2</v>
      </c>
      <c r="AC157">
        <v>0</v>
      </c>
      <c r="AD157">
        <v>0</v>
      </c>
      <c r="AE157">
        <v>0</v>
      </c>
      <c r="AF157">
        <v>0</v>
      </c>
      <c r="AG157">
        <v>0</v>
      </c>
      <c r="AH157">
        <v>0</v>
      </c>
      <c r="AI157">
        <v>0</v>
      </c>
      <c r="AJ157">
        <v>0</v>
      </c>
      <c r="AK157" t="s">
        <v>378</v>
      </c>
    </row>
    <row r="158" spans="1:37">
      <c r="A158" t="s">
        <v>236</v>
      </c>
      <c r="B158" t="s">
        <v>773</v>
      </c>
      <c r="C158" t="s">
        <v>774</v>
      </c>
      <c r="D158" t="s">
        <v>65</v>
      </c>
      <c r="E158">
        <v>54.287277000000003</v>
      </c>
      <c r="F158">
        <v>53.867359</v>
      </c>
      <c r="G158">
        <v>53.331218999999997</v>
      </c>
      <c r="H158">
        <v>52.673690999999998</v>
      </c>
      <c r="I158">
        <v>51.875832000000003</v>
      </c>
      <c r="J158">
        <v>50.931908</v>
      </c>
      <c r="K158">
        <v>49.504317999999998</v>
      </c>
      <c r="L158">
        <v>48.050353999999999</v>
      </c>
      <c r="M158">
        <v>46.750506999999999</v>
      </c>
      <c r="N158">
        <v>45.074500999999998</v>
      </c>
      <c r="O158">
        <v>43.429169000000002</v>
      </c>
      <c r="P158">
        <v>41.340034000000003</v>
      </c>
      <c r="Q158">
        <v>38.416350999999999</v>
      </c>
      <c r="R158">
        <v>34.817799000000001</v>
      </c>
      <c r="S158">
        <v>33.12088</v>
      </c>
      <c r="T158">
        <v>31.736618</v>
      </c>
      <c r="U158">
        <v>30.257398999999999</v>
      </c>
      <c r="V158">
        <v>28.561975</v>
      </c>
      <c r="W158">
        <v>26.505227999999999</v>
      </c>
      <c r="X158">
        <v>24.896152000000001</v>
      </c>
      <c r="Y158">
        <v>24.002238999999999</v>
      </c>
      <c r="Z158">
        <v>22.835311999999998</v>
      </c>
      <c r="AA158">
        <v>21.473465000000001</v>
      </c>
      <c r="AB158">
        <v>20.858108999999999</v>
      </c>
      <c r="AC158">
        <v>20.202660000000002</v>
      </c>
      <c r="AD158">
        <v>19.104379999999999</v>
      </c>
      <c r="AE158">
        <v>18.302731999999999</v>
      </c>
      <c r="AF158">
        <v>17.367892999999999</v>
      </c>
      <c r="AG158">
        <v>16.73424</v>
      </c>
      <c r="AH158">
        <v>16.021858000000002</v>
      </c>
      <c r="AI158">
        <v>15.437593</v>
      </c>
      <c r="AJ158">
        <v>14.926850999999999</v>
      </c>
      <c r="AK158" s="25">
        <v>-4.1000000000000002E-2</v>
      </c>
    </row>
    <row r="159" spans="1:37">
      <c r="A159" t="s">
        <v>130</v>
      </c>
      <c r="B159" t="s">
        <v>775</v>
      </c>
      <c r="C159" t="s">
        <v>776</v>
      </c>
      <c r="D159" t="s">
        <v>65</v>
      </c>
      <c r="E159">
        <v>42.320098999999999</v>
      </c>
      <c r="F159">
        <v>41.044547999999999</v>
      </c>
      <c r="G159">
        <v>39.660477</v>
      </c>
      <c r="H159">
        <v>38.261726000000003</v>
      </c>
      <c r="I159">
        <v>36.567405999999998</v>
      </c>
      <c r="J159">
        <v>34.854560999999997</v>
      </c>
      <c r="K159">
        <v>33.306663999999998</v>
      </c>
      <c r="L159">
        <v>31.261783999999999</v>
      </c>
      <c r="M159">
        <v>29.689229999999998</v>
      </c>
      <c r="N159">
        <v>27.584285999999999</v>
      </c>
      <c r="O159">
        <v>25.460850000000001</v>
      </c>
      <c r="P159">
        <v>22.788582000000002</v>
      </c>
      <c r="Q159">
        <v>20.112846000000001</v>
      </c>
      <c r="R159">
        <v>19.764987999999999</v>
      </c>
      <c r="S159">
        <v>19.242260000000002</v>
      </c>
      <c r="T159">
        <v>17.774730999999999</v>
      </c>
      <c r="U159">
        <v>16.716507</v>
      </c>
      <c r="V159">
        <v>16.31953</v>
      </c>
      <c r="W159">
        <v>15.877094</v>
      </c>
      <c r="X159">
        <v>15.134594</v>
      </c>
      <c r="Y159">
        <v>14.683035</v>
      </c>
      <c r="Z159">
        <v>14.161262000000001</v>
      </c>
      <c r="AA159">
        <v>13.160295</v>
      </c>
      <c r="AB159">
        <v>11.842724</v>
      </c>
      <c r="AC159">
        <v>10.910879</v>
      </c>
      <c r="AD159">
        <v>9.2561640000000001</v>
      </c>
      <c r="AE159">
        <v>7.2752249999999998</v>
      </c>
      <c r="AF159">
        <v>7.063383</v>
      </c>
      <c r="AG159">
        <v>5.9586119999999996</v>
      </c>
      <c r="AH159">
        <v>5.6265429999999999</v>
      </c>
      <c r="AI159">
        <v>5.369567</v>
      </c>
      <c r="AJ159">
        <v>4.1148309999999997</v>
      </c>
      <c r="AK159" s="25">
        <v>-7.1999999999999995E-2</v>
      </c>
    </row>
    <row r="160" spans="1:37">
      <c r="A160" t="s">
        <v>230</v>
      </c>
      <c r="B160" t="s">
        <v>777</v>
      </c>
      <c r="C160" t="s">
        <v>778</v>
      </c>
      <c r="D160" t="s">
        <v>65</v>
      </c>
      <c r="E160">
        <v>26.124779</v>
      </c>
      <c r="F160">
        <v>25.050255</v>
      </c>
      <c r="G160">
        <v>23.826782000000001</v>
      </c>
      <c r="H160">
        <v>22.505248999999999</v>
      </c>
      <c r="I160">
        <v>20.889268999999999</v>
      </c>
      <c r="J160">
        <v>19.273282999999999</v>
      </c>
      <c r="K160">
        <v>17.847715000000001</v>
      </c>
      <c r="L160">
        <v>15.957036</v>
      </c>
      <c r="M160">
        <v>14.552009999999999</v>
      </c>
      <c r="N160">
        <v>12.95844</v>
      </c>
      <c r="O160">
        <v>10.966858</v>
      </c>
      <c r="P160">
        <v>8.650506</v>
      </c>
      <c r="Q160">
        <v>6.4741869999999997</v>
      </c>
      <c r="R160">
        <v>6.3414149999999996</v>
      </c>
      <c r="S160">
        <v>6.0690569999999999</v>
      </c>
      <c r="T160">
        <v>4.888954</v>
      </c>
      <c r="U160">
        <v>4.1170819999999999</v>
      </c>
      <c r="V160">
        <v>4.0796159999999997</v>
      </c>
      <c r="W160">
        <v>4.0533419999999998</v>
      </c>
      <c r="X160">
        <v>4</v>
      </c>
      <c r="Y160">
        <v>4</v>
      </c>
      <c r="Z160">
        <v>4</v>
      </c>
      <c r="AA160">
        <v>4</v>
      </c>
      <c r="AB160">
        <v>3.484483</v>
      </c>
      <c r="AC160">
        <v>3</v>
      </c>
      <c r="AD160">
        <v>2.8699659999999998</v>
      </c>
      <c r="AE160">
        <v>2</v>
      </c>
      <c r="AF160">
        <v>2</v>
      </c>
      <c r="AG160">
        <v>1</v>
      </c>
      <c r="AH160">
        <v>1</v>
      </c>
      <c r="AI160">
        <v>1</v>
      </c>
      <c r="AJ160">
        <v>0</v>
      </c>
      <c r="AK160" t="s">
        <v>378</v>
      </c>
    </row>
    <row r="161" spans="1:37">
      <c r="A161" t="s">
        <v>233</v>
      </c>
      <c r="B161" t="s">
        <v>779</v>
      </c>
      <c r="C161" t="s">
        <v>780</v>
      </c>
      <c r="D161" t="s">
        <v>65</v>
      </c>
      <c r="E161">
        <v>0.77790099999999995</v>
      </c>
      <c r="F161">
        <v>0.61958199999999997</v>
      </c>
      <c r="G161">
        <v>0.51491699999999996</v>
      </c>
      <c r="H161">
        <v>0.51196299999999995</v>
      </c>
      <c r="I161">
        <v>0.51196299999999995</v>
      </c>
      <c r="J161">
        <v>0.51196299999999995</v>
      </c>
      <c r="K161">
        <v>0.51196299999999995</v>
      </c>
      <c r="L161">
        <v>0.51196299999999995</v>
      </c>
      <c r="M161">
        <v>0.51196299999999995</v>
      </c>
      <c r="N161">
        <v>0.51196299999999995</v>
      </c>
      <c r="O161">
        <v>0.51196299999999995</v>
      </c>
      <c r="P161">
        <v>0.31425799999999998</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t="s">
        <v>378</v>
      </c>
    </row>
    <row r="162" spans="1:37">
      <c r="A162" t="s">
        <v>236</v>
      </c>
      <c r="B162" t="s">
        <v>781</v>
      </c>
      <c r="C162" t="s">
        <v>782</v>
      </c>
      <c r="D162" t="s">
        <v>65</v>
      </c>
      <c r="E162">
        <v>15.41742</v>
      </c>
      <c r="F162">
        <v>15.374708999999999</v>
      </c>
      <c r="G162">
        <v>15.318778999999999</v>
      </c>
      <c r="H162">
        <v>15.244516000000001</v>
      </c>
      <c r="I162">
        <v>15.166175000000001</v>
      </c>
      <c r="J162">
        <v>15.069316000000001</v>
      </c>
      <c r="K162">
        <v>14.946982999999999</v>
      </c>
      <c r="L162">
        <v>14.792787000000001</v>
      </c>
      <c r="M162">
        <v>14.625257</v>
      </c>
      <c r="N162">
        <v>14.113884000000001</v>
      </c>
      <c r="O162">
        <v>13.982028</v>
      </c>
      <c r="P162">
        <v>13.823819</v>
      </c>
      <c r="Q162">
        <v>13.638659000000001</v>
      </c>
      <c r="R162">
        <v>13.423572999999999</v>
      </c>
      <c r="S162">
        <v>13.173204</v>
      </c>
      <c r="T162">
        <v>12.885776999999999</v>
      </c>
      <c r="U162">
        <v>12.599425</v>
      </c>
      <c r="V162">
        <v>12.239915999999999</v>
      </c>
      <c r="W162">
        <v>11.823752000000001</v>
      </c>
      <c r="X162">
        <v>11.134594</v>
      </c>
      <c r="Y162">
        <v>10.683035</v>
      </c>
      <c r="Z162">
        <v>10.161262000000001</v>
      </c>
      <c r="AA162">
        <v>9.1602949999999996</v>
      </c>
      <c r="AB162">
        <v>8.3582400000000003</v>
      </c>
      <c r="AC162">
        <v>7.9108790000000004</v>
      </c>
      <c r="AD162">
        <v>6.3861980000000003</v>
      </c>
      <c r="AE162">
        <v>5.2752249999999998</v>
      </c>
      <c r="AF162">
        <v>5.063383</v>
      </c>
      <c r="AG162">
        <v>4.9586119999999996</v>
      </c>
      <c r="AH162">
        <v>4.6265429999999999</v>
      </c>
      <c r="AI162">
        <v>4.369567</v>
      </c>
      <c r="AJ162">
        <v>4.1148309999999997</v>
      </c>
      <c r="AK162" s="25">
        <v>-4.2000000000000003E-2</v>
      </c>
    </row>
    <row r="163" spans="1:37">
      <c r="A163" t="s">
        <v>133</v>
      </c>
      <c r="B163" t="s">
        <v>783</v>
      </c>
      <c r="C163" t="s">
        <v>784</v>
      </c>
      <c r="D163" t="s">
        <v>65</v>
      </c>
      <c r="E163">
        <v>36.925452999999997</v>
      </c>
      <c r="F163">
        <v>36.025458999999998</v>
      </c>
      <c r="G163">
        <v>34.807406999999998</v>
      </c>
      <c r="H163">
        <v>33.465018999999998</v>
      </c>
      <c r="I163">
        <v>31.991249</v>
      </c>
      <c r="J163">
        <v>30.366202999999999</v>
      </c>
      <c r="K163">
        <v>28.834060999999998</v>
      </c>
      <c r="L163">
        <v>25.344439999999999</v>
      </c>
      <c r="M163">
        <v>21.547867</v>
      </c>
      <c r="N163">
        <v>17.516041000000001</v>
      </c>
      <c r="O163">
        <v>13.536671999999999</v>
      </c>
      <c r="P163">
        <v>9.7291050000000006</v>
      </c>
      <c r="Q163">
        <v>8.3696169999999999</v>
      </c>
      <c r="R163">
        <v>7.5698629999999998</v>
      </c>
      <c r="S163">
        <v>7.2364660000000001</v>
      </c>
      <c r="T163">
        <v>6.7181699999999998</v>
      </c>
      <c r="U163">
        <v>5.8599040000000002</v>
      </c>
      <c r="V163">
        <v>4.8740059999999996</v>
      </c>
      <c r="W163">
        <v>4.2979890000000003</v>
      </c>
      <c r="X163">
        <v>3.7742969999999998</v>
      </c>
      <c r="Y163">
        <v>3.148101</v>
      </c>
      <c r="Z163">
        <v>3.1021899999999998</v>
      </c>
      <c r="AA163">
        <v>2.4912550000000002</v>
      </c>
      <c r="AB163">
        <v>2.046557</v>
      </c>
      <c r="AC163">
        <v>2</v>
      </c>
      <c r="AD163">
        <v>1.874182</v>
      </c>
      <c r="AE163">
        <v>1.2823850000000001</v>
      </c>
      <c r="AF163">
        <v>0.61815600000000004</v>
      </c>
      <c r="AG163">
        <v>0.17028199999999999</v>
      </c>
      <c r="AH163">
        <v>0</v>
      </c>
      <c r="AI163">
        <v>0</v>
      </c>
      <c r="AJ163">
        <v>0</v>
      </c>
      <c r="AK163" t="s">
        <v>378</v>
      </c>
    </row>
    <row r="164" spans="1:37">
      <c r="A164" t="s">
        <v>230</v>
      </c>
      <c r="B164" t="s">
        <v>785</v>
      </c>
      <c r="C164" t="s">
        <v>786</v>
      </c>
      <c r="D164" t="s">
        <v>65</v>
      </c>
      <c r="E164">
        <v>4.185937</v>
      </c>
      <c r="F164">
        <v>3.9667509999999999</v>
      </c>
      <c r="G164">
        <v>3.5815009999999998</v>
      </c>
      <c r="H164">
        <v>3.228313</v>
      </c>
      <c r="I164">
        <v>2.908725</v>
      </c>
      <c r="J164">
        <v>2.4260120000000001</v>
      </c>
      <c r="K164">
        <v>2.2884479999999998</v>
      </c>
      <c r="L164">
        <v>2.2178849999999999</v>
      </c>
      <c r="M164">
        <v>2.1624110000000001</v>
      </c>
      <c r="N164">
        <v>2.119443</v>
      </c>
      <c r="O164">
        <v>2.086652</v>
      </c>
      <c r="P164">
        <v>2.0619999999999998</v>
      </c>
      <c r="Q164">
        <v>2.0437430000000001</v>
      </c>
      <c r="R164">
        <v>2.030427</v>
      </c>
      <c r="S164">
        <v>2.020861</v>
      </c>
      <c r="T164">
        <v>2.0140940000000001</v>
      </c>
      <c r="U164">
        <v>2.0053640000000001</v>
      </c>
      <c r="V164">
        <v>2</v>
      </c>
      <c r="W164">
        <v>2</v>
      </c>
      <c r="X164">
        <v>1.562724</v>
      </c>
      <c r="Y164">
        <v>1</v>
      </c>
      <c r="Z164">
        <v>1</v>
      </c>
      <c r="AA164">
        <v>0.421767</v>
      </c>
      <c r="AB164">
        <v>0</v>
      </c>
      <c r="AC164">
        <v>0</v>
      </c>
      <c r="AD164">
        <v>0</v>
      </c>
      <c r="AE164">
        <v>0</v>
      </c>
      <c r="AF164">
        <v>0</v>
      </c>
      <c r="AG164">
        <v>0</v>
      </c>
      <c r="AH164">
        <v>0</v>
      </c>
      <c r="AI164">
        <v>0</v>
      </c>
      <c r="AJ164">
        <v>0</v>
      </c>
      <c r="AK164" t="s">
        <v>378</v>
      </c>
    </row>
    <row r="165" spans="1:37">
      <c r="A165" t="s">
        <v>233</v>
      </c>
      <c r="B165" t="s">
        <v>787</v>
      </c>
      <c r="C165" t="s">
        <v>788</v>
      </c>
      <c r="D165" t="s">
        <v>65</v>
      </c>
      <c r="E165">
        <v>3</v>
      </c>
      <c r="F165">
        <v>3</v>
      </c>
      <c r="G165">
        <v>3</v>
      </c>
      <c r="H165">
        <v>3</v>
      </c>
      <c r="I165">
        <v>3</v>
      </c>
      <c r="J165">
        <v>3</v>
      </c>
      <c r="K165">
        <v>3</v>
      </c>
      <c r="L165">
        <v>3</v>
      </c>
      <c r="M165">
        <v>3</v>
      </c>
      <c r="N165">
        <v>3</v>
      </c>
      <c r="O165">
        <v>3</v>
      </c>
      <c r="P165">
        <v>3</v>
      </c>
      <c r="Q165">
        <v>3</v>
      </c>
      <c r="R165">
        <v>3</v>
      </c>
      <c r="S165">
        <v>3</v>
      </c>
      <c r="T165">
        <v>2.766149</v>
      </c>
      <c r="U165">
        <v>2.5669499999999998</v>
      </c>
      <c r="V165">
        <v>2.4138739999999999</v>
      </c>
      <c r="W165">
        <v>2.2979889999999998</v>
      </c>
      <c r="X165">
        <v>2.2115719999999999</v>
      </c>
      <c r="Y165">
        <v>2.148101</v>
      </c>
      <c r="Z165">
        <v>2.1021899999999998</v>
      </c>
      <c r="AA165">
        <v>2.0694889999999999</v>
      </c>
      <c r="AB165">
        <v>2.046557</v>
      </c>
      <c r="AC165">
        <v>2</v>
      </c>
      <c r="AD165">
        <v>1.874182</v>
      </c>
      <c r="AE165">
        <v>1.2823850000000001</v>
      </c>
      <c r="AF165">
        <v>0.61815600000000004</v>
      </c>
      <c r="AG165">
        <v>0.17028199999999999</v>
      </c>
      <c r="AH165">
        <v>0</v>
      </c>
      <c r="AI165">
        <v>0</v>
      </c>
      <c r="AJ165">
        <v>0</v>
      </c>
      <c r="AK165" t="s">
        <v>378</v>
      </c>
    </row>
    <row r="166" spans="1:37">
      <c r="A166" t="s">
        <v>236</v>
      </c>
      <c r="B166" t="s">
        <v>789</v>
      </c>
      <c r="C166" t="s">
        <v>790</v>
      </c>
      <c r="D166" t="s">
        <v>65</v>
      </c>
      <c r="E166">
        <v>29.739515000000001</v>
      </c>
      <c r="F166">
        <v>29.058710000000001</v>
      </c>
      <c r="G166">
        <v>28.225905999999998</v>
      </c>
      <c r="H166">
        <v>27.236708</v>
      </c>
      <c r="I166">
        <v>26.082525</v>
      </c>
      <c r="J166">
        <v>24.940190999999999</v>
      </c>
      <c r="K166">
        <v>23.545611999999998</v>
      </c>
      <c r="L166">
        <v>20.126556000000001</v>
      </c>
      <c r="M166">
        <v>16.385453999999999</v>
      </c>
      <c r="N166">
        <v>12.396597</v>
      </c>
      <c r="O166">
        <v>8.4500200000000003</v>
      </c>
      <c r="P166">
        <v>4.6671050000000003</v>
      </c>
      <c r="Q166">
        <v>3.3258730000000001</v>
      </c>
      <c r="R166">
        <v>2.5394369999999999</v>
      </c>
      <c r="S166">
        <v>2.2156060000000002</v>
      </c>
      <c r="T166">
        <v>1.937926</v>
      </c>
      <c r="U166">
        <v>1.28759</v>
      </c>
      <c r="V166">
        <v>0.46013199999999999</v>
      </c>
      <c r="W166">
        <v>0</v>
      </c>
      <c r="X166">
        <v>0</v>
      </c>
      <c r="Y166">
        <v>0</v>
      </c>
      <c r="Z166">
        <v>0</v>
      </c>
      <c r="AA166">
        <v>0</v>
      </c>
      <c r="AB166">
        <v>0</v>
      </c>
      <c r="AC166">
        <v>0</v>
      </c>
      <c r="AD166">
        <v>0</v>
      </c>
      <c r="AE166">
        <v>0</v>
      </c>
      <c r="AF166">
        <v>0</v>
      </c>
      <c r="AG166">
        <v>0</v>
      </c>
      <c r="AH166">
        <v>0</v>
      </c>
      <c r="AI166">
        <v>0</v>
      </c>
      <c r="AJ166">
        <v>0</v>
      </c>
      <c r="AK166" t="s">
        <v>378</v>
      </c>
    </row>
    <row r="167" spans="1:37">
      <c r="A167" t="s">
        <v>223</v>
      </c>
      <c r="B167" t="s">
        <v>791</v>
      </c>
      <c r="C167" t="s">
        <v>792</v>
      </c>
      <c r="D167" t="s">
        <v>65</v>
      </c>
      <c r="E167">
        <v>2538.5214839999999</v>
      </c>
      <c r="F167">
        <v>2442.6809079999998</v>
      </c>
      <c r="G167">
        <v>2341.9809570000002</v>
      </c>
      <c r="H167">
        <v>2229.3764649999998</v>
      </c>
      <c r="I167">
        <v>2128.0876459999999</v>
      </c>
      <c r="J167">
        <v>2025.647461</v>
      </c>
      <c r="K167">
        <v>1929.7109379999999</v>
      </c>
      <c r="L167">
        <v>1829.327759</v>
      </c>
      <c r="M167">
        <v>1721.2510990000001</v>
      </c>
      <c r="N167">
        <v>1595.3039550000001</v>
      </c>
      <c r="O167">
        <v>1464.6391599999999</v>
      </c>
      <c r="P167">
        <v>1334.496216</v>
      </c>
      <c r="Q167">
        <v>1230.9537350000001</v>
      </c>
      <c r="R167">
        <v>1141.863159</v>
      </c>
      <c r="S167">
        <v>1053.467163</v>
      </c>
      <c r="T167">
        <v>969.642517</v>
      </c>
      <c r="U167">
        <v>906.66833499999996</v>
      </c>
      <c r="V167">
        <v>835.79180899999994</v>
      </c>
      <c r="W167">
        <v>776.62408400000004</v>
      </c>
      <c r="X167">
        <v>710.38653599999998</v>
      </c>
      <c r="Y167">
        <v>656.62933299999997</v>
      </c>
      <c r="Z167">
        <v>597.96911599999999</v>
      </c>
      <c r="AA167">
        <v>541.074341</v>
      </c>
      <c r="AB167">
        <v>494.796356</v>
      </c>
      <c r="AC167">
        <v>452.74993899999998</v>
      </c>
      <c r="AD167">
        <v>401.06338499999998</v>
      </c>
      <c r="AE167">
        <v>357.33380099999999</v>
      </c>
      <c r="AF167">
        <v>314.92373700000002</v>
      </c>
      <c r="AG167">
        <v>266.90600599999999</v>
      </c>
      <c r="AH167">
        <v>208.40239</v>
      </c>
      <c r="AI167">
        <v>168.26861600000001</v>
      </c>
      <c r="AJ167">
        <v>133.39866599999999</v>
      </c>
      <c r="AK167" s="25">
        <v>-9.0999999999999998E-2</v>
      </c>
    </row>
    <row r="168" spans="1:37">
      <c r="A168" t="s">
        <v>793</v>
      </c>
      <c r="C168" t="s">
        <v>794</v>
      </c>
    </row>
    <row r="169" spans="1:37">
      <c r="A169" t="s">
        <v>96</v>
      </c>
      <c r="B169" t="s">
        <v>795</v>
      </c>
      <c r="C169" t="s">
        <v>796</v>
      </c>
      <c r="D169" t="s">
        <v>65</v>
      </c>
      <c r="E169">
        <v>895.49011199999995</v>
      </c>
      <c r="F169">
        <v>886.81848100000002</v>
      </c>
      <c r="G169">
        <v>879.02179000000001</v>
      </c>
      <c r="H169">
        <v>877.83746299999996</v>
      </c>
      <c r="I169">
        <v>880.23181199999999</v>
      </c>
      <c r="J169">
        <v>882.90631099999996</v>
      </c>
      <c r="K169">
        <v>884.62640399999998</v>
      </c>
      <c r="L169">
        <v>886.37512200000003</v>
      </c>
      <c r="M169">
        <v>884.21301300000005</v>
      </c>
      <c r="N169">
        <v>876.97082499999999</v>
      </c>
      <c r="O169">
        <v>876.837219</v>
      </c>
      <c r="P169">
        <v>879.66931199999999</v>
      </c>
      <c r="Q169">
        <v>881.56433100000004</v>
      </c>
      <c r="R169">
        <v>883.42627000000005</v>
      </c>
      <c r="S169">
        <v>885.28460700000005</v>
      </c>
      <c r="T169">
        <v>885.15173300000004</v>
      </c>
      <c r="U169">
        <v>884.84082000000001</v>
      </c>
      <c r="V169">
        <v>885.79669200000001</v>
      </c>
      <c r="W169">
        <v>888.74548300000004</v>
      </c>
      <c r="X169">
        <v>890.29205300000001</v>
      </c>
      <c r="Y169">
        <v>892.61273200000005</v>
      </c>
      <c r="Z169">
        <v>894.88128700000004</v>
      </c>
      <c r="AA169">
        <v>897.54455600000006</v>
      </c>
      <c r="AB169">
        <v>899.26452600000005</v>
      </c>
      <c r="AC169">
        <v>901.001892</v>
      </c>
      <c r="AD169">
        <v>903.10620100000006</v>
      </c>
      <c r="AE169">
        <v>905.16436799999997</v>
      </c>
      <c r="AF169">
        <v>906.71661400000005</v>
      </c>
      <c r="AG169">
        <v>908.77978499999995</v>
      </c>
      <c r="AH169">
        <v>909.80273399999999</v>
      </c>
      <c r="AI169">
        <v>910.72021500000005</v>
      </c>
      <c r="AJ169">
        <v>912.03387499999997</v>
      </c>
      <c r="AK169" s="25">
        <v>1E-3</v>
      </c>
    </row>
    <row r="170" spans="1:37">
      <c r="A170" t="s">
        <v>100</v>
      </c>
      <c r="B170" t="s">
        <v>797</v>
      </c>
      <c r="C170" t="s">
        <v>798</v>
      </c>
      <c r="D170" t="s">
        <v>65</v>
      </c>
      <c r="E170">
        <v>47.612076000000002</v>
      </c>
      <c r="F170">
        <v>47.824322000000002</v>
      </c>
      <c r="G170">
        <v>47.954169999999998</v>
      </c>
      <c r="H170">
        <v>48.097442999999998</v>
      </c>
      <c r="I170">
        <v>47.322678000000003</v>
      </c>
      <c r="J170">
        <v>47.489249999999998</v>
      </c>
      <c r="K170">
        <v>47.666106999999997</v>
      </c>
      <c r="L170">
        <v>47.905124999999998</v>
      </c>
      <c r="M170">
        <v>48.148926000000003</v>
      </c>
      <c r="N170">
        <v>48.397593999999998</v>
      </c>
      <c r="O170">
        <v>48.651249</v>
      </c>
      <c r="P170">
        <v>48.909968999999997</v>
      </c>
      <c r="Q170">
        <v>49.151558000000001</v>
      </c>
      <c r="R170">
        <v>49.420731000000004</v>
      </c>
      <c r="S170">
        <v>49.687190999999999</v>
      </c>
      <c r="T170">
        <v>49.919746000000004</v>
      </c>
      <c r="U170">
        <v>50.169528999999997</v>
      </c>
      <c r="V170">
        <v>50.460892000000001</v>
      </c>
      <c r="W170">
        <v>50.758071999999999</v>
      </c>
      <c r="X170">
        <v>50.952365999999998</v>
      </c>
      <c r="Y170">
        <v>51.261566000000002</v>
      </c>
      <c r="Z170">
        <v>51.576942000000003</v>
      </c>
      <c r="AA170">
        <v>51.842711999999999</v>
      </c>
      <c r="AB170">
        <v>52.008674999999997</v>
      </c>
      <c r="AC170">
        <v>52.343353</v>
      </c>
      <c r="AD170">
        <v>52.626801</v>
      </c>
      <c r="AE170">
        <v>51.975006</v>
      </c>
      <c r="AF170">
        <v>52.300044999999997</v>
      </c>
      <c r="AG170">
        <v>52.633873000000001</v>
      </c>
      <c r="AH170">
        <v>52.993591000000002</v>
      </c>
      <c r="AI170">
        <v>53.301022000000003</v>
      </c>
      <c r="AJ170">
        <v>53.652625999999998</v>
      </c>
      <c r="AK170" s="25">
        <v>4.0000000000000001E-3</v>
      </c>
    </row>
    <row r="171" spans="1:37">
      <c r="A171" t="s">
        <v>103</v>
      </c>
      <c r="B171" t="s">
        <v>799</v>
      </c>
      <c r="C171" t="s">
        <v>800</v>
      </c>
      <c r="D171" t="s">
        <v>65</v>
      </c>
      <c r="E171">
        <v>28.830814</v>
      </c>
      <c r="F171">
        <v>28.698181000000002</v>
      </c>
      <c r="G171">
        <v>28.871372000000001</v>
      </c>
      <c r="H171">
        <v>29.048023000000001</v>
      </c>
      <c r="I171">
        <v>29.228210000000001</v>
      </c>
      <c r="J171">
        <v>29.411999000000002</v>
      </c>
      <c r="K171">
        <v>29.599464000000001</v>
      </c>
      <c r="L171">
        <v>29.744554999999998</v>
      </c>
      <c r="M171">
        <v>29.937885000000001</v>
      </c>
      <c r="N171">
        <v>30.115998999999999</v>
      </c>
      <c r="O171">
        <v>30.210577000000001</v>
      </c>
      <c r="P171">
        <v>30.275279999999999</v>
      </c>
      <c r="Q171">
        <v>30.348227999999999</v>
      </c>
      <c r="R171">
        <v>30.205147</v>
      </c>
      <c r="S171">
        <v>30.400556999999999</v>
      </c>
      <c r="T171">
        <v>30.532520000000002</v>
      </c>
      <c r="U171">
        <v>30.70055</v>
      </c>
      <c r="V171">
        <v>30.885597000000001</v>
      </c>
      <c r="W171">
        <v>31.11758</v>
      </c>
      <c r="X171">
        <v>31.312695000000001</v>
      </c>
      <c r="Y171">
        <v>31.461213999999998</v>
      </c>
      <c r="Z171">
        <v>30.550692000000002</v>
      </c>
      <c r="AA171">
        <v>30.808039000000001</v>
      </c>
      <c r="AB171">
        <v>31.044256000000001</v>
      </c>
      <c r="AC171">
        <v>31.312002</v>
      </c>
      <c r="AD171">
        <v>31.573992000000001</v>
      </c>
      <c r="AE171">
        <v>31.813006999999999</v>
      </c>
      <c r="AF171">
        <v>32.097136999999996</v>
      </c>
      <c r="AG171">
        <v>32.386955</v>
      </c>
      <c r="AH171">
        <v>32.682563999999999</v>
      </c>
      <c r="AI171">
        <v>32.984085</v>
      </c>
      <c r="AJ171">
        <v>33.291640999999998</v>
      </c>
      <c r="AK171" s="25">
        <v>5.0000000000000001E-3</v>
      </c>
    </row>
    <row r="172" spans="1:37">
      <c r="A172" t="s">
        <v>106</v>
      </c>
      <c r="B172" t="s">
        <v>801</v>
      </c>
      <c r="C172" t="s">
        <v>802</v>
      </c>
      <c r="D172" t="s">
        <v>65</v>
      </c>
      <c r="E172">
        <v>75.016578999999993</v>
      </c>
      <c r="F172">
        <v>74.483513000000002</v>
      </c>
      <c r="G172">
        <v>74.903328000000002</v>
      </c>
      <c r="H172">
        <v>74.312172000000004</v>
      </c>
      <c r="I172">
        <v>74.691505000000006</v>
      </c>
      <c r="J172">
        <v>74.194252000000006</v>
      </c>
      <c r="K172">
        <v>74.707061999999993</v>
      </c>
      <c r="L172">
        <v>75.230103</v>
      </c>
      <c r="M172">
        <v>75.763626000000002</v>
      </c>
      <c r="N172">
        <v>75.307807999999994</v>
      </c>
      <c r="O172">
        <v>74.862876999999997</v>
      </c>
      <c r="P172">
        <v>75.429046999999997</v>
      </c>
      <c r="Q172">
        <v>76.006538000000006</v>
      </c>
      <c r="R172">
        <v>76.573532</v>
      </c>
      <c r="S172">
        <v>77.115836999999999</v>
      </c>
      <c r="T172">
        <v>77.725121000000001</v>
      </c>
      <c r="U172">
        <v>77.062759</v>
      </c>
      <c r="V172">
        <v>77.429114999999996</v>
      </c>
      <c r="W172">
        <v>78.034263999999993</v>
      </c>
      <c r="X172">
        <v>77.252716000000007</v>
      </c>
      <c r="Y172">
        <v>77.929259999999999</v>
      </c>
      <c r="Z172">
        <v>78.074096999999995</v>
      </c>
      <c r="AA172">
        <v>78.173759000000004</v>
      </c>
      <c r="AB172">
        <v>78.497817999999995</v>
      </c>
      <c r="AC172">
        <v>79.026732999999993</v>
      </c>
      <c r="AD172">
        <v>79.704498000000001</v>
      </c>
      <c r="AE172">
        <v>80.466399999999993</v>
      </c>
      <c r="AF172">
        <v>81.243538000000001</v>
      </c>
      <c r="AG172">
        <v>82.036224000000004</v>
      </c>
      <c r="AH172">
        <v>82.844772000000006</v>
      </c>
      <c r="AI172">
        <v>83.667793000000003</v>
      </c>
      <c r="AJ172">
        <v>84.508987000000005</v>
      </c>
      <c r="AK172" s="25">
        <v>4.0000000000000001E-3</v>
      </c>
    </row>
    <row r="173" spans="1:37">
      <c r="A173" t="s">
        <v>109</v>
      </c>
      <c r="B173" t="s">
        <v>803</v>
      </c>
      <c r="C173" t="s">
        <v>804</v>
      </c>
      <c r="D173" t="s">
        <v>65</v>
      </c>
      <c r="E173">
        <v>414.60964999999999</v>
      </c>
      <c r="F173">
        <v>417.94186400000001</v>
      </c>
      <c r="G173">
        <v>421.34066799999999</v>
      </c>
      <c r="H173">
        <v>424.73052999999999</v>
      </c>
      <c r="I173">
        <v>428.21127300000001</v>
      </c>
      <c r="J173">
        <v>431.69683800000001</v>
      </c>
      <c r="K173">
        <v>434.37338299999999</v>
      </c>
      <c r="L173">
        <v>438.07861300000002</v>
      </c>
      <c r="M173">
        <v>441.86914100000001</v>
      </c>
      <c r="N173">
        <v>443.74774200000002</v>
      </c>
      <c r="O173">
        <v>444.746826</v>
      </c>
      <c r="P173">
        <v>444.23547400000001</v>
      </c>
      <c r="Q173">
        <v>445.61651599999999</v>
      </c>
      <c r="R173">
        <v>447.37304699999999</v>
      </c>
      <c r="S173">
        <v>450.20770299999998</v>
      </c>
      <c r="T173">
        <v>453.192566</v>
      </c>
      <c r="U173">
        <v>455.67306500000001</v>
      </c>
      <c r="V173">
        <v>455.23440599999998</v>
      </c>
      <c r="W173">
        <v>453.89593500000001</v>
      </c>
      <c r="X173">
        <v>455.65072600000002</v>
      </c>
      <c r="Y173">
        <v>450.31094400000001</v>
      </c>
      <c r="Z173">
        <v>453.25787400000002</v>
      </c>
      <c r="AA173">
        <v>456.30365</v>
      </c>
      <c r="AB173">
        <v>460.450378</v>
      </c>
      <c r="AC173">
        <v>465.70007299999997</v>
      </c>
      <c r="AD173">
        <v>471.05465700000002</v>
      </c>
      <c r="AE173">
        <v>476.51644900000002</v>
      </c>
      <c r="AF173">
        <v>481.61431900000002</v>
      </c>
      <c r="AG173">
        <v>486.11874399999999</v>
      </c>
      <c r="AH173">
        <v>489.82290599999999</v>
      </c>
      <c r="AI173">
        <v>493.19726600000001</v>
      </c>
      <c r="AJ173">
        <v>496.60611</v>
      </c>
      <c r="AK173" s="25">
        <v>6.0000000000000001E-3</v>
      </c>
    </row>
    <row r="174" spans="1:37">
      <c r="A174" t="s">
        <v>112</v>
      </c>
      <c r="B174" t="s">
        <v>805</v>
      </c>
      <c r="C174" t="s">
        <v>806</v>
      </c>
      <c r="D174" t="s">
        <v>65</v>
      </c>
      <c r="E174">
        <v>62.829268999999996</v>
      </c>
      <c r="F174">
        <v>61.955165999999998</v>
      </c>
      <c r="G174">
        <v>62.182884000000001</v>
      </c>
      <c r="H174">
        <v>62.305472999999999</v>
      </c>
      <c r="I174">
        <v>62.540733000000003</v>
      </c>
      <c r="J174">
        <v>61.514296999999999</v>
      </c>
      <c r="K174">
        <v>61.618915999999999</v>
      </c>
      <c r="L174">
        <v>60.762084999999999</v>
      </c>
      <c r="M174">
        <v>61.014648000000001</v>
      </c>
      <c r="N174">
        <v>60.177216000000001</v>
      </c>
      <c r="O174">
        <v>60.335144</v>
      </c>
      <c r="P174">
        <v>60.500225</v>
      </c>
      <c r="Q174">
        <v>59.772320000000001</v>
      </c>
      <c r="R174">
        <v>59.011868</v>
      </c>
      <c r="S174">
        <v>59.229301</v>
      </c>
      <c r="T174">
        <v>58.517280999999997</v>
      </c>
      <c r="U174">
        <v>58.793953000000002</v>
      </c>
      <c r="V174">
        <v>57.016426000000003</v>
      </c>
      <c r="W174">
        <v>57.104149</v>
      </c>
      <c r="X174">
        <v>57.415508000000003</v>
      </c>
      <c r="Y174">
        <v>57.733100999999998</v>
      </c>
      <c r="Z174">
        <v>58.057045000000002</v>
      </c>
      <c r="AA174">
        <v>58.387459</v>
      </c>
      <c r="AB174">
        <v>58.724494999999997</v>
      </c>
      <c r="AC174">
        <v>59.068260000000002</v>
      </c>
      <c r="AD174">
        <v>59.418906999999997</v>
      </c>
      <c r="AE174">
        <v>59.776566000000003</v>
      </c>
      <c r="AF174">
        <v>59.141373000000002</v>
      </c>
      <c r="AG174">
        <v>59.513480999999999</v>
      </c>
      <c r="AH174">
        <v>59.893031999999998</v>
      </c>
      <c r="AI174">
        <v>60.280166999999999</v>
      </c>
      <c r="AJ174">
        <v>60.675049000000001</v>
      </c>
      <c r="AK174" s="25">
        <v>-1E-3</v>
      </c>
    </row>
    <row r="175" spans="1:37">
      <c r="A175" t="s">
        <v>115</v>
      </c>
      <c r="B175" t="s">
        <v>807</v>
      </c>
      <c r="C175" t="s">
        <v>808</v>
      </c>
      <c r="D175" t="s">
        <v>65</v>
      </c>
      <c r="E175">
        <v>102.505432</v>
      </c>
      <c r="F175">
        <v>104.18214399999999</v>
      </c>
      <c r="G175">
        <v>105.892387</v>
      </c>
      <c r="H175">
        <v>107.24015</v>
      </c>
      <c r="I175">
        <v>108.931381</v>
      </c>
      <c r="J175">
        <v>107.16522999999999</v>
      </c>
      <c r="K175">
        <v>108.359703</v>
      </c>
      <c r="L175">
        <v>110.553856</v>
      </c>
      <c r="M175">
        <v>112.380363</v>
      </c>
      <c r="N175">
        <v>112.32859000000001</v>
      </c>
      <c r="O175">
        <v>114.291771</v>
      </c>
      <c r="P175">
        <v>116.311829</v>
      </c>
      <c r="Q175">
        <v>118.379082</v>
      </c>
      <c r="R175">
        <v>120.477158</v>
      </c>
      <c r="S175">
        <v>122.599648</v>
      </c>
      <c r="T175">
        <v>124.784012</v>
      </c>
      <c r="U175">
        <v>127.021255</v>
      </c>
      <c r="V175">
        <v>129.30090300000001</v>
      </c>
      <c r="W175">
        <v>131.53987100000001</v>
      </c>
      <c r="X175">
        <v>132.90837099999999</v>
      </c>
      <c r="Y175">
        <v>134.59175099999999</v>
      </c>
      <c r="Z175">
        <v>137.13394199999999</v>
      </c>
      <c r="AA175">
        <v>139.946991</v>
      </c>
      <c r="AB175">
        <v>142.758331</v>
      </c>
      <c r="AC175">
        <v>145.43476899999999</v>
      </c>
      <c r="AD175">
        <v>148.38064600000001</v>
      </c>
      <c r="AE175">
        <v>151.34393299999999</v>
      </c>
      <c r="AF175">
        <v>154.36785900000001</v>
      </c>
      <c r="AG175">
        <v>157.405655</v>
      </c>
      <c r="AH175">
        <v>160.468018</v>
      </c>
      <c r="AI175">
        <v>163.586838</v>
      </c>
      <c r="AJ175">
        <v>166.83079499999999</v>
      </c>
      <c r="AK175" s="25">
        <v>1.6E-2</v>
      </c>
    </row>
    <row r="176" spans="1:37">
      <c r="A176" t="s">
        <v>118</v>
      </c>
      <c r="B176" t="s">
        <v>809</v>
      </c>
      <c r="C176" t="s">
        <v>810</v>
      </c>
      <c r="D176" t="s">
        <v>65</v>
      </c>
      <c r="E176">
        <v>66.949698999999995</v>
      </c>
      <c r="F176">
        <v>67.438896</v>
      </c>
      <c r="G176">
        <v>68.010802999999996</v>
      </c>
      <c r="H176">
        <v>67.634460000000004</v>
      </c>
      <c r="I176">
        <v>68.163948000000005</v>
      </c>
      <c r="J176">
        <v>68.709625000000003</v>
      </c>
      <c r="K176">
        <v>68.242821000000006</v>
      </c>
      <c r="L176">
        <v>68.768867</v>
      </c>
      <c r="M176">
        <v>69.228447000000003</v>
      </c>
      <c r="N176">
        <v>69.576156999999995</v>
      </c>
      <c r="O176">
        <v>69.564757999999998</v>
      </c>
      <c r="P176">
        <v>69.909263999999993</v>
      </c>
      <c r="Q176">
        <v>70.258362000000005</v>
      </c>
      <c r="R176">
        <v>66.322456000000003</v>
      </c>
      <c r="S176">
        <v>67.016647000000006</v>
      </c>
      <c r="T176">
        <v>67.198158000000006</v>
      </c>
      <c r="U176">
        <v>67.213904999999997</v>
      </c>
      <c r="V176">
        <v>67.380836000000002</v>
      </c>
      <c r="W176">
        <v>67.865082000000001</v>
      </c>
      <c r="X176">
        <v>68.396652000000003</v>
      </c>
      <c r="Y176">
        <v>68.935721999999998</v>
      </c>
      <c r="Z176">
        <v>69.530556000000004</v>
      </c>
      <c r="AA176">
        <v>69.121452000000005</v>
      </c>
      <c r="AB176">
        <v>69.834923000000003</v>
      </c>
      <c r="AC176">
        <v>70.976806999999994</v>
      </c>
      <c r="AD176">
        <v>71.665581000000003</v>
      </c>
      <c r="AE176">
        <v>70.541679000000002</v>
      </c>
      <c r="AF176">
        <v>70.828102000000001</v>
      </c>
      <c r="AG176">
        <v>71.441467000000003</v>
      </c>
      <c r="AH176">
        <v>70.958832000000001</v>
      </c>
      <c r="AI176">
        <v>71.580048000000005</v>
      </c>
      <c r="AJ176">
        <v>72.505188000000004</v>
      </c>
      <c r="AK176" s="25">
        <v>3.0000000000000001E-3</v>
      </c>
    </row>
    <row r="177" spans="1:37">
      <c r="A177" t="s">
        <v>121</v>
      </c>
      <c r="B177" t="s">
        <v>811</v>
      </c>
      <c r="C177" t="s">
        <v>812</v>
      </c>
      <c r="D177" t="s">
        <v>65</v>
      </c>
      <c r="E177">
        <v>185.508713</v>
      </c>
      <c r="F177">
        <v>187.41890000000001</v>
      </c>
      <c r="G177">
        <v>189.367279</v>
      </c>
      <c r="H177">
        <v>191.35459900000001</v>
      </c>
      <c r="I177">
        <v>193.38171399999999</v>
      </c>
      <c r="J177">
        <v>195.44935599999999</v>
      </c>
      <c r="K177">
        <v>197.55831900000001</v>
      </c>
      <c r="L177">
        <v>199.70950300000001</v>
      </c>
      <c r="M177">
        <v>201.90368699999999</v>
      </c>
      <c r="N177">
        <v>204.141785</v>
      </c>
      <c r="O177">
        <v>206.42459099999999</v>
      </c>
      <c r="P177">
        <v>208.75309799999999</v>
      </c>
      <c r="Q177">
        <v>209.02860999999999</v>
      </c>
      <c r="R177">
        <v>213.47929400000001</v>
      </c>
      <c r="S177">
        <v>218.15115399999999</v>
      </c>
      <c r="T177">
        <v>221.88677999999999</v>
      </c>
      <c r="U177">
        <v>226.626373</v>
      </c>
      <c r="V177">
        <v>230.41520700000001</v>
      </c>
      <c r="W177">
        <v>234.23350500000001</v>
      </c>
      <c r="X177">
        <v>239.12982199999999</v>
      </c>
      <c r="Y177">
        <v>244.101349</v>
      </c>
      <c r="Z177">
        <v>249.03805500000001</v>
      </c>
      <c r="AA177">
        <v>254.24485799999999</v>
      </c>
      <c r="AB177">
        <v>259.56860399999999</v>
      </c>
      <c r="AC177">
        <v>264.93957499999999</v>
      </c>
      <c r="AD177">
        <v>269.27981599999998</v>
      </c>
      <c r="AE177">
        <v>274.53295900000001</v>
      </c>
      <c r="AF177">
        <v>279.80300899999997</v>
      </c>
      <c r="AG177">
        <v>284.93817100000001</v>
      </c>
      <c r="AH177">
        <v>290.163635</v>
      </c>
      <c r="AI177">
        <v>295.30987499999998</v>
      </c>
      <c r="AJ177">
        <v>300.25030500000003</v>
      </c>
      <c r="AK177" s="25">
        <v>1.6E-2</v>
      </c>
    </row>
    <row r="178" spans="1:37">
      <c r="A178" t="s">
        <v>124</v>
      </c>
      <c r="B178" t="s">
        <v>813</v>
      </c>
      <c r="C178" t="s">
        <v>814</v>
      </c>
      <c r="D178" t="s">
        <v>65</v>
      </c>
      <c r="E178">
        <v>71.052779999999998</v>
      </c>
      <c r="F178">
        <v>72.442527999999996</v>
      </c>
      <c r="G178">
        <v>73.871039999999994</v>
      </c>
      <c r="H178">
        <v>75.123154</v>
      </c>
      <c r="I178">
        <v>76.654099000000002</v>
      </c>
      <c r="J178">
        <v>78.318047000000007</v>
      </c>
      <c r="K178">
        <v>79.858138999999994</v>
      </c>
      <c r="L178">
        <v>81.432541000000001</v>
      </c>
      <c r="M178">
        <v>83.038314999999997</v>
      </c>
      <c r="N178">
        <v>84.676833999999999</v>
      </c>
      <c r="O178">
        <v>86.346069</v>
      </c>
      <c r="P178">
        <v>88.044533000000001</v>
      </c>
      <c r="Q178">
        <v>89.743431000000001</v>
      </c>
      <c r="R178">
        <v>91.535056999999995</v>
      </c>
      <c r="S178">
        <v>93.304694999999995</v>
      </c>
      <c r="T178">
        <v>95.168792999999994</v>
      </c>
      <c r="U178">
        <v>97.038155000000003</v>
      </c>
      <c r="V178">
        <v>98.945533999999995</v>
      </c>
      <c r="W178">
        <v>100.888214</v>
      </c>
      <c r="X178">
        <v>102.868408</v>
      </c>
      <c r="Y178">
        <v>104.886787</v>
      </c>
      <c r="Z178">
        <v>106.94593</v>
      </c>
      <c r="AA178">
        <v>109.048225</v>
      </c>
      <c r="AB178">
        <v>111.194283</v>
      </c>
      <c r="AC178">
        <v>113.384102</v>
      </c>
      <c r="AD178">
        <v>115.617149</v>
      </c>
      <c r="AE178">
        <v>117.893951</v>
      </c>
      <c r="AF178">
        <v>120.216042</v>
      </c>
      <c r="AG178">
        <v>122.58420599999999</v>
      </c>
      <c r="AH178">
        <v>125.00007600000001</v>
      </c>
      <c r="AI178">
        <v>127.46566</v>
      </c>
      <c r="AJ178">
        <v>129.981979</v>
      </c>
      <c r="AK178" s="25">
        <v>0.02</v>
      </c>
    </row>
    <row r="179" spans="1:37">
      <c r="A179" t="s">
        <v>127</v>
      </c>
      <c r="B179" t="s">
        <v>815</v>
      </c>
      <c r="C179" t="s">
        <v>816</v>
      </c>
      <c r="D179" t="s">
        <v>65</v>
      </c>
      <c r="E179">
        <v>88.934691999999998</v>
      </c>
      <c r="F179">
        <v>89.719986000000006</v>
      </c>
      <c r="G179">
        <v>90.520988000000003</v>
      </c>
      <c r="H179">
        <v>91.338013000000004</v>
      </c>
      <c r="I179">
        <v>92.115951999999993</v>
      </c>
      <c r="J179">
        <v>92.965996000000004</v>
      </c>
      <c r="K179">
        <v>93.745613000000006</v>
      </c>
      <c r="L179">
        <v>93.523055999999997</v>
      </c>
      <c r="M179">
        <v>92.425110000000004</v>
      </c>
      <c r="N179">
        <v>92.313911000000004</v>
      </c>
      <c r="O179">
        <v>92.144699000000003</v>
      </c>
      <c r="P179">
        <v>93.053573999999998</v>
      </c>
      <c r="Q179">
        <v>93.832290999999998</v>
      </c>
      <c r="R179">
        <v>94.490677000000005</v>
      </c>
      <c r="S179">
        <v>94.379645999999994</v>
      </c>
      <c r="T179">
        <v>93.371071000000001</v>
      </c>
      <c r="U179">
        <v>93.427750000000003</v>
      </c>
      <c r="V179">
        <v>94.469397999999998</v>
      </c>
      <c r="W179">
        <v>95.436653000000007</v>
      </c>
      <c r="X179">
        <v>94.447777000000002</v>
      </c>
      <c r="Y179">
        <v>95.565262000000004</v>
      </c>
      <c r="Z179">
        <v>95.656715000000005</v>
      </c>
      <c r="AA179">
        <v>96.717101999999997</v>
      </c>
      <c r="AB179">
        <v>97.907416999999995</v>
      </c>
      <c r="AC179">
        <v>99.131247999999999</v>
      </c>
      <c r="AD179">
        <v>100.316681</v>
      </c>
      <c r="AE179">
        <v>101.572639</v>
      </c>
      <c r="AF179">
        <v>101.83339700000001</v>
      </c>
      <c r="AG179">
        <v>103.173096</v>
      </c>
      <c r="AH179">
        <v>101.468628</v>
      </c>
      <c r="AI179">
        <v>102.705147</v>
      </c>
      <c r="AJ179">
        <v>104.98970799999999</v>
      </c>
      <c r="AK179" s="25">
        <v>5.0000000000000001E-3</v>
      </c>
    </row>
    <row r="180" spans="1:37">
      <c r="A180" t="s">
        <v>130</v>
      </c>
      <c r="B180" t="s">
        <v>817</v>
      </c>
      <c r="C180" t="s">
        <v>818</v>
      </c>
      <c r="D180" t="s">
        <v>65</v>
      </c>
      <c r="E180">
        <v>20</v>
      </c>
      <c r="F180">
        <v>20</v>
      </c>
      <c r="G180">
        <v>20</v>
      </c>
      <c r="H180">
        <v>19.999998000000001</v>
      </c>
      <c r="I180">
        <v>20</v>
      </c>
      <c r="J180">
        <v>20</v>
      </c>
      <c r="K180">
        <v>20</v>
      </c>
      <c r="L180">
        <v>20.000001999999999</v>
      </c>
      <c r="M180">
        <v>20</v>
      </c>
      <c r="N180">
        <v>19.942143999999999</v>
      </c>
      <c r="O180">
        <v>19.942146000000001</v>
      </c>
      <c r="P180">
        <v>19.809946</v>
      </c>
      <c r="Q180">
        <v>19.748094999999999</v>
      </c>
      <c r="R180">
        <v>19.748094999999999</v>
      </c>
      <c r="S180">
        <v>22.186631999999999</v>
      </c>
      <c r="T180">
        <v>25.636240000000001</v>
      </c>
      <c r="U180">
        <v>29.366447000000001</v>
      </c>
      <c r="V180">
        <v>32.394286999999998</v>
      </c>
      <c r="W180">
        <v>36.720989000000003</v>
      </c>
      <c r="X180">
        <v>40.28125</v>
      </c>
      <c r="Y180">
        <v>45.182400000000001</v>
      </c>
      <c r="Z180">
        <v>50.381554000000001</v>
      </c>
      <c r="AA180">
        <v>55.801566999999999</v>
      </c>
      <c r="AB180">
        <v>61.506053999999999</v>
      </c>
      <c r="AC180">
        <v>66.521552999999997</v>
      </c>
      <c r="AD180">
        <v>72.906204000000002</v>
      </c>
      <c r="AE180">
        <v>79.984604000000004</v>
      </c>
      <c r="AF180">
        <v>87.285904000000002</v>
      </c>
      <c r="AG180">
        <v>94.771209999999996</v>
      </c>
      <c r="AH180">
        <v>102.432373</v>
      </c>
      <c r="AI180">
        <v>110.356979</v>
      </c>
      <c r="AJ180">
        <v>118.511124</v>
      </c>
      <c r="AK180" s="25">
        <v>5.8999999999999997E-2</v>
      </c>
    </row>
    <row r="181" spans="1:37">
      <c r="A181" t="s">
        <v>133</v>
      </c>
      <c r="B181" t="s">
        <v>819</v>
      </c>
      <c r="C181" t="s">
        <v>820</v>
      </c>
      <c r="D181" t="s">
        <v>65</v>
      </c>
      <c r="E181">
        <v>24.554976</v>
      </c>
      <c r="F181">
        <v>24.314357999999999</v>
      </c>
      <c r="G181">
        <v>24.275648</v>
      </c>
      <c r="H181">
        <v>24.275649999999999</v>
      </c>
      <c r="I181">
        <v>24.275648</v>
      </c>
      <c r="J181">
        <v>24.275648</v>
      </c>
      <c r="K181">
        <v>24.275648</v>
      </c>
      <c r="L181">
        <v>24.275649999999999</v>
      </c>
      <c r="M181">
        <v>24.275649999999999</v>
      </c>
      <c r="N181">
        <v>24.275649999999999</v>
      </c>
      <c r="O181">
        <v>24.275649999999999</v>
      </c>
      <c r="P181">
        <v>24.275649999999999</v>
      </c>
      <c r="Q181">
        <v>24.275649999999999</v>
      </c>
      <c r="R181">
        <v>24.273754</v>
      </c>
      <c r="S181">
        <v>24.330373999999999</v>
      </c>
      <c r="T181">
        <v>24.540527000000001</v>
      </c>
      <c r="U181">
        <v>24.681750999999998</v>
      </c>
      <c r="V181">
        <v>24.505566000000002</v>
      </c>
      <c r="W181">
        <v>24.651866999999999</v>
      </c>
      <c r="X181">
        <v>23.864028999999999</v>
      </c>
      <c r="Y181">
        <v>24.075323000000001</v>
      </c>
      <c r="Z181">
        <v>24.286276000000001</v>
      </c>
      <c r="AA181">
        <v>24.497949999999999</v>
      </c>
      <c r="AB181">
        <v>24.709976000000001</v>
      </c>
      <c r="AC181">
        <v>24.898315</v>
      </c>
      <c r="AD181">
        <v>25.131084000000001</v>
      </c>
      <c r="AE181">
        <v>25.339621999999999</v>
      </c>
      <c r="AF181">
        <v>25.547522000000001</v>
      </c>
      <c r="AG181">
        <v>25.751289</v>
      </c>
      <c r="AH181">
        <v>25.952551</v>
      </c>
      <c r="AI181">
        <v>26.150162000000002</v>
      </c>
      <c r="AJ181">
        <v>26.34271</v>
      </c>
      <c r="AK181" s="25">
        <v>2E-3</v>
      </c>
    </row>
    <row r="182" spans="1:37">
      <c r="A182" t="s">
        <v>223</v>
      </c>
      <c r="B182" t="s">
        <v>821</v>
      </c>
      <c r="C182" t="s">
        <v>822</v>
      </c>
      <c r="D182" t="s">
        <v>65</v>
      </c>
      <c r="E182">
        <v>2083.8945309999999</v>
      </c>
      <c r="F182">
        <v>2083.2382809999999</v>
      </c>
      <c r="G182">
        <v>2086.2124020000001</v>
      </c>
      <c r="H182">
        <v>2093.2971189999998</v>
      </c>
      <c r="I182">
        <v>2105.7490229999999</v>
      </c>
      <c r="J182">
        <v>2114.0969239999999</v>
      </c>
      <c r="K182">
        <v>2124.631836</v>
      </c>
      <c r="L182">
        <v>2136.3588869999999</v>
      </c>
      <c r="M182">
        <v>2144.1989749999998</v>
      </c>
      <c r="N182">
        <v>2141.9724120000001</v>
      </c>
      <c r="O182">
        <v>2148.6335450000001</v>
      </c>
      <c r="P182">
        <v>2159.17749</v>
      </c>
      <c r="Q182">
        <v>2167.7250979999999</v>
      </c>
      <c r="R182">
        <v>2176.336914</v>
      </c>
      <c r="S182">
        <v>2193.8940429999998</v>
      </c>
      <c r="T182">
        <v>2207.6247560000002</v>
      </c>
      <c r="U182">
        <v>2222.616943</v>
      </c>
      <c r="V182">
        <v>2234.2353520000001</v>
      </c>
      <c r="W182">
        <v>2250.991943</v>
      </c>
      <c r="X182">
        <v>2264.7729490000002</v>
      </c>
      <c r="Y182">
        <v>2278.6477049999999</v>
      </c>
      <c r="Z182">
        <v>2299.3713379999999</v>
      </c>
      <c r="AA182">
        <v>2322.438721</v>
      </c>
      <c r="AB182">
        <v>2347.469971</v>
      </c>
      <c r="AC182">
        <v>2373.7392580000001</v>
      </c>
      <c r="AD182">
        <v>2400.782471</v>
      </c>
      <c r="AE182">
        <v>2426.9213869999999</v>
      </c>
      <c r="AF182">
        <v>2452.9951169999999</v>
      </c>
      <c r="AG182">
        <v>2481.5344239999999</v>
      </c>
      <c r="AH182">
        <v>2504.4841310000002</v>
      </c>
      <c r="AI182">
        <v>2531.3054200000001</v>
      </c>
      <c r="AJ182">
        <v>2560.1801759999998</v>
      </c>
      <c r="AK182" s="25">
        <v>7.0000000000000001E-3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FDDA4-92CD-4F05-B4DA-37E7F3D4613E}">
  <dimension ref="A1:C15"/>
  <sheetViews>
    <sheetView workbookViewId="0">
      <selection activeCell="B15" sqref="B15"/>
    </sheetView>
  </sheetViews>
  <sheetFormatPr defaultRowHeight="15"/>
  <cols>
    <col min="1" max="1" width="41.5703125" bestFit="1" customWidth="1"/>
    <col min="2" max="2" width="10" bestFit="1" customWidth="1"/>
  </cols>
  <sheetData>
    <row r="1" spans="1:3">
      <c r="A1" t="s">
        <v>1097</v>
      </c>
    </row>
    <row r="3" spans="1:3">
      <c r="A3" t="s">
        <v>1098</v>
      </c>
      <c r="B3">
        <v>2019</v>
      </c>
    </row>
    <row r="4" spans="1:3">
      <c r="A4" t="s">
        <v>1099</v>
      </c>
      <c r="B4">
        <v>3724</v>
      </c>
    </row>
    <row r="5" spans="1:3">
      <c r="A5" t="s">
        <v>1100</v>
      </c>
      <c r="B5">
        <v>6203</v>
      </c>
    </row>
    <row r="6" spans="1:3">
      <c r="C6" t="s">
        <v>1101</v>
      </c>
    </row>
    <row r="7" spans="1:3">
      <c r="A7" t="s">
        <v>1102</v>
      </c>
      <c r="B7">
        <v>4141.3811011323705</v>
      </c>
    </row>
    <row r="8" spans="1:3">
      <c r="A8" t="s">
        <v>1103</v>
      </c>
      <c r="B8">
        <v>284.93512974051896</v>
      </c>
    </row>
    <row r="9" spans="1:3">
      <c r="A9" t="s">
        <v>1104</v>
      </c>
      <c r="B9">
        <v>0.9</v>
      </c>
      <c r="C9" t="s">
        <v>1105</v>
      </c>
    </row>
    <row r="11" spans="1:3">
      <c r="A11" t="s">
        <v>1108</v>
      </c>
      <c r="B11">
        <f>'BTS 1-50'!AN7*1000000</f>
        <v>491800000000</v>
      </c>
    </row>
    <row r="13" spans="1:3">
      <c r="A13" t="s">
        <v>1106</v>
      </c>
      <c r="B13">
        <v>1558.4728767359372</v>
      </c>
    </row>
    <row r="15" spans="1:3">
      <c r="A15" t="s">
        <v>1107</v>
      </c>
      <c r="B15">
        <f>B11/(SUM(B4:B5)*B13)</f>
        <v>31788.589210808463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D918A-33DC-480C-840C-B8429747E3A8}">
  <dimension ref="A1:AK252"/>
  <sheetViews>
    <sheetView topLeftCell="A7" workbookViewId="0">
      <selection sqref="A1:AK252"/>
    </sheetView>
  </sheetViews>
  <sheetFormatPr defaultRowHeight="15"/>
  <sheetData>
    <row r="1" spans="1:37">
      <c r="A1" t="s">
        <v>1263</v>
      </c>
    </row>
    <row r="2" spans="1:37">
      <c r="A2" t="s">
        <v>1264</v>
      </c>
    </row>
    <row r="3" spans="1:37">
      <c r="A3" t="s">
        <v>1265</v>
      </c>
    </row>
    <row r="4" spans="1:37">
      <c r="A4" t="s">
        <v>62</v>
      </c>
    </row>
    <row r="5" spans="1:37">
      <c r="B5" t="s">
        <v>63</v>
      </c>
      <c r="C5" t="s">
        <v>64</v>
      </c>
      <c r="D5" t="s">
        <v>65</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66</v>
      </c>
    </row>
    <row r="6" spans="1:37">
      <c r="A6" t="s">
        <v>1266</v>
      </c>
      <c r="C6" t="s">
        <v>1267</v>
      </c>
    </row>
    <row r="7" spans="1:37">
      <c r="A7" t="s">
        <v>1268</v>
      </c>
      <c r="C7" t="s">
        <v>1269</v>
      </c>
    </row>
    <row r="8" spans="1:37">
      <c r="A8" t="s">
        <v>1270</v>
      </c>
      <c r="C8" t="s">
        <v>1271</v>
      </c>
    </row>
    <row r="9" spans="1:37">
      <c r="A9" t="s">
        <v>1272</v>
      </c>
      <c r="B9" t="s">
        <v>1273</v>
      </c>
      <c r="C9" t="s">
        <v>1274</v>
      </c>
      <c r="D9" t="s">
        <v>143</v>
      </c>
      <c r="E9">
        <v>45.338524</v>
      </c>
      <c r="F9">
        <v>45.579323000000002</v>
      </c>
      <c r="G9">
        <v>46.363022000000001</v>
      </c>
      <c r="H9">
        <v>47.165343999999997</v>
      </c>
      <c r="I9">
        <v>47.878413999999999</v>
      </c>
      <c r="J9">
        <v>48.582661000000002</v>
      </c>
      <c r="K9">
        <v>49.203505999999997</v>
      </c>
      <c r="L9">
        <v>49.823849000000003</v>
      </c>
      <c r="M9">
        <v>50.393635000000003</v>
      </c>
      <c r="N9">
        <v>51.074008999999997</v>
      </c>
      <c r="O9">
        <v>51.761944</v>
      </c>
      <c r="P9">
        <v>52.507007999999999</v>
      </c>
      <c r="Q9">
        <v>53.313220999999999</v>
      </c>
      <c r="R9">
        <v>54.072772999999998</v>
      </c>
      <c r="S9">
        <v>54.804886000000003</v>
      </c>
      <c r="T9">
        <v>55.634898999999997</v>
      </c>
      <c r="U9">
        <v>56.425732000000004</v>
      </c>
      <c r="V9">
        <v>57.093136000000001</v>
      </c>
      <c r="W9">
        <v>57.687778000000002</v>
      </c>
      <c r="X9">
        <v>58.230412000000001</v>
      </c>
      <c r="Y9">
        <v>58.712192999999999</v>
      </c>
      <c r="Z9">
        <v>59.236854999999998</v>
      </c>
      <c r="AA9">
        <v>59.716042000000002</v>
      </c>
      <c r="AB9">
        <v>60.078377000000003</v>
      </c>
      <c r="AC9">
        <v>60.445045</v>
      </c>
      <c r="AD9">
        <v>60.811512</v>
      </c>
      <c r="AE9">
        <v>61.204712000000001</v>
      </c>
      <c r="AF9">
        <v>61.611243999999999</v>
      </c>
      <c r="AG9">
        <v>62.063557000000003</v>
      </c>
      <c r="AH9">
        <v>62.510734999999997</v>
      </c>
      <c r="AI9">
        <v>62.988391999999997</v>
      </c>
      <c r="AJ9">
        <v>63.422764000000001</v>
      </c>
      <c r="AK9" s="25">
        <v>1.0999999999999999E-2</v>
      </c>
    </row>
    <row r="10" spans="1:37">
      <c r="A10" t="s">
        <v>1275</v>
      </c>
      <c r="B10" t="s">
        <v>1276</v>
      </c>
      <c r="C10" t="s">
        <v>1277</v>
      </c>
      <c r="D10" t="s">
        <v>143</v>
      </c>
      <c r="E10">
        <v>12.993387999999999</v>
      </c>
      <c r="F10">
        <v>13.030306</v>
      </c>
      <c r="G10">
        <v>13.284456</v>
      </c>
      <c r="H10">
        <v>13.581842</v>
      </c>
      <c r="I10">
        <v>13.876007</v>
      </c>
      <c r="J10">
        <v>14.181710000000001</v>
      </c>
      <c r="K10">
        <v>14.483568</v>
      </c>
      <c r="L10">
        <v>14.815289</v>
      </c>
      <c r="M10">
        <v>15.149511</v>
      </c>
      <c r="N10">
        <v>15.513904</v>
      </c>
      <c r="O10">
        <v>15.909298</v>
      </c>
      <c r="P10">
        <v>16.345461</v>
      </c>
      <c r="Q10">
        <v>16.810445999999999</v>
      </c>
      <c r="R10">
        <v>17.313106999999999</v>
      </c>
      <c r="S10">
        <v>17.862417000000001</v>
      </c>
      <c r="T10">
        <v>18.464397000000002</v>
      </c>
      <c r="U10">
        <v>19.073823999999998</v>
      </c>
      <c r="V10">
        <v>19.680309000000001</v>
      </c>
      <c r="W10">
        <v>20.287271</v>
      </c>
      <c r="X10">
        <v>20.876999000000001</v>
      </c>
      <c r="Y10">
        <v>21.434297999999998</v>
      </c>
      <c r="Z10">
        <v>22.008989</v>
      </c>
      <c r="AA10">
        <v>22.574636000000002</v>
      </c>
      <c r="AB10">
        <v>23.098697999999999</v>
      </c>
      <c r="AC10">
        <v>23.621675</v>
      </c>
      <c r="AD10">
        <v>24.146360000000001</v>
      </c>
      <c r="AE10">
        <v>24.690767000000001</v>
      </c>
      <c r="AF10">
        <v>25.246676999999998</v>
      </c>
      <c r="AG10">
        <v>25.824511000000001</v>
      </c>
      <c r="AH10">
        <v>26.408425999999999</v>
      </c>
      <c r="AI10">
        <v>27.014441999999999</v>
      </c>
      <c r="AJ10">
        <v>27.608847000000001</v>
      </c>
      <c r="AK10" s="25">
        <v>2.5000000000000001E-2</v>
      </c>
    </row>
    <row r="11" spans="1:37">
      <c r="A11" t="s">
        <v>1278</v>
      </c>
      <c r="B11" t="s">
        <v>1279</v>
      </c>
      <c r="C11" t="s">
        <v>1280</v>
      </c>
      <c r="D11" t="s">
        <v>143</v>
      </c>
      <c r="E11">
        <v>1.0973999999999999E-2</v>
      </c>
      <c r="F11">
        <v>1.5478E-2</v>
      </c>
      <c r="G11">
        <v>1.983E-2</v>
      </c>
      <c r="H11">
        <v>2.4015000000000002E-2</v>
      </c>
      <c r="I11">
        <v>2.8122000000000001E-2</v>
      </c>
      <c r="J11">
        <v>3.2195000000000001E-2</v>
      </c>
      <c r="K11">
        <v>3.619E-2</v>
      </c>
      <c r="L11">
        <v>4.0196000000000003E-2</v>
      </c>
      <c r="M11">
        <v>4.4206000000000002E-2</v>
      </c>
      <c r="N11">
        <v>4.8361000000000001E-2</v>
      </c>
      <c r="O11">
        <v>5.2609999999999997E-2</v>
      </c>
      <c r="P11">
        <v>5.6956E-2</v>
      </c>
      <c r="Q11">
        <v>6.1432E-2</v>
      </c>
      <c r="R11">
        <v>6.5999000000000002E-2</v>
      </c>
      <c r="S11">
        <v>7.0708999999999994E-2</v>
      </c>
      <c r="T11">
        <v>7.5664999999999996E-2</v>
      </c>
      <c r="U11">
        <v>8.0746999999999999E-2</v>
      </c>
      <c r="V11">
        <v>8.5911000000000001E-2</v>
      </c>
      <c r="W11">
        <v>9.1219999999999996E-2</v>
      </c>
      <c r="X11">
        <v>9.6688999999999997E-2</v>
      </c>
      <c r="Y11">
        <v>0.10216799999999999</v>
      </c>
      <c r="Z11">
        <v>0.107873</v>
      </c>
      <c r="AA11">
        <v>0.113678</v>
      </c>
      <c r="AB11">
        <v>0.11946900000000001</v>
      </c>
      <c r="AC11">
        <v>0.12543499999999999</v>
      </c>
      <c r="AD11">
        <v>0.13163</v>
      </c>
      <c r="AE11">
        <v>0.13816899999999999</v>
      </c>
      <c r="AF11">
        <v>0.145097</v>
      </c>
      <c r="AG11">
        <v>0.152479</v>
      </c>
      <c r="AH11">
        <v>0.16025700000000001</v>
      </c>
      <c r="AI11">
        <v>0.168546</v>
      </c>
      <c r="AJ11">
        <v>0.17714099999999999</v>
      </c>
      <c r="AK11" s="25">
        <v>9.4E-2</v>
      </c>
    </row>
    <row r="12" spans="1:37">
      <c r="A12" t="s">
        <v>1281</v>
      </c>
      <c r="B12" t="s">
        <v>1282</v>
      </c>
      <c r="C12" t="s">
        <v>1283</v>
      </c>
      <c r="D12" t="s">
        <v>143</v>
      </c>
      <c r="E12">
        <v>6.4700000000000001E-3</v>
      </c>
      <c r="F12">
        <v>9.2479999999999993E-3</v>
      </c>
      <c r="G12">
        <v>1.1867000000000001E-2</v>
      </c>
      <c r="H12">
        <v>1.4307E-2</v>
      </c>
      <c r="I12">
        <v>1.6589E-2</v>
      </c>
      <c r="J12">
        <v>1.8744E-2</v>
      </c>
      <c r="K12">
        <v>2.0767000000000001E-2</v>
      </c>
      <c r="L12">
        <v>2.2714000000000002E-2</v>
      </c>
      <c r="M12">
        <v>2.4584000000000002E-2</v>
      </c>
      <c r="N12">
        <v>2.6454999999999999E-2</v>
      </c>
      <c r="O12">
        <v>2.8306000000000001E-2</v>
      </c>
      <c r="P12">
        <v>3.014E-2</v>
      </c>
      <c r="Q12">
        <v>3.1983999999999999E-2</v>
      </c>
      <c r="R12">
        <v>3.3822999999999999E-2</v>
      </c>
      <c r="S12">
        <v>3.5686000000000002E-2</v>
      </c>
      <c r="T12">
        <v>3.7669000000000001E-2</v>
      </c>
      <c r="U12">
        <v>3.9712999999999998E-2</v>
      </c>
      <c r="V12">
        <v>4.1856999999999998E-2</v>
      </c>
      <c r="W12">
        <v>4.4188999999999999E-2</v>
      </c>
      <c r="X12">
        <v>4.6746000000000003E-2</v>
      </c>
      <c r="Y12">
        <v>4.9457000000000001E-2</v>
      </c>
      <c r="Z12">
        <v>5.2462000000000002E-2</v>
      </c>
      <c r="AA12">
        <v>5.5760999999999998E-2</v>
      </c>
      <c r="AB12">
        <v>5.9338000000000002E-2</v>
      </c>
      <c r="AC12">
        <v>6.3326999999999994E-2</v>
      </c>
      <c r="AD12">
        <v>6.7804000000000003E-2</v>
      </c>
      <c r="AE12">
        <v>7.2900999999999994E-2</v>
      </c>
      <c r="AF12">
        <v>7.8711000000000003E-2</v>
      </c>
      <c r="AG12">
        <v>8.5399000000000003E-2</v>
      </c>
      <c r="AH12">
        <v>9.3024999999999997E-2</v>
      </c>
      <c r="AI12">
        <v>0.101745</v>
      </c>
      <c r="AJ12">
        <v>0.111553</v>
      </c>
      <c r="AK12" s="25">
        <v>9.6000000000000002E-2</v>
      </c>
    </row>
    <row r="13" spans="1:37">
      <c r="A13" t="s">
        <v>1284</v>
      </c>
      <c r="B13" t="s">
        <v>1285</v>
      </c>
      <c r="C13" t="s">
        <v>1286</v>
      </c>
      <c r="D13" t="s">
        <v>143</v>
      </c>
      <c r="E13">
        <v>3.7658459999999998</v>
      </c>
      <c r="F13">
        <v>4.0085569999999997</v>
      </c>
      <c r="G13">
        <v>4.288017</v>
      </c>
      <c r="H13">
        <v>4.564692</v>
      </c>
      <c r="I13">
        <v>4.8293809999999997</v>
      </c>
      <c r="J13">
        <v>5.0931199999999999</v>
      </c>
      <c r="K13">
        <v>5.3593950000000001</v>
      </c>
      <c r="L13">
        <v>5.6413120000000001</v>
      </c>
      <c r="M13">
        <v>5.9308540000000001</v>
      </c>
      <c r="N13">
        <v>6.2456820000000004</v>
      </c>
      <c r="O13">
        <v>6.5817690000000004</v>
      </c>
      <c r="P13">
        <v>6.9447089999999996</v>
      </c>
      <c r="Q13">
        <v>7.3285920000000004</v>
      </c>
      <c r="R13">
        <v>7.7277769999999997</v>
      </c>
      <c r="S13">
        <v>8.1440590000000004</v>
      </c>
      <c r="T13">
        <v>8.5758880000000008</v>
      </c>
      <c r="U13">
        <v>9.0147320000000004</v>
      </c>
      <c r="V13">
        <v>9.4560340000000007</v>
      </c>
      <c r="W13">
        <v>9.9113769999999999</v>
      </c>
      <c r="X13">
        <v>10.370566</v>
      </c>
      <c r="Y13">
        <v>10.864409999999999</v>
      </c>
      <c r="Z13">
        <v>11.404234000000001</v>
      </c>
      <c r="AA13">
        <v>11.971380999999999</v>
      </c>
      <c r="AB13">
        <v>12.550281999999999</v>
      </c>
      <c r="AC13">
        <v>13.158626</v>
      </c>
      <c r="AD13">
        <v>13.802723</v>
      </c>
      <c r="AE13">
        <v>14.487895</v>
      </c>
      <c r="AF13">
        <v>15.211193</v>
      </c>
      <c r="AG13">
        <v>15.980843999999999</v>
      </c>
      <c r="AH13">
        <v>16.798487000000002</v>
      </c>
      <c r="AI13">
        <v>17.662596000000001</v>
      </c>
      <c r="AJ13">
        <v>18.551462000000001</v>
      </c>
      <c r="AK13" s="25">
        <v>5.2999999999999999E-2</v>
      </c>
    </row>
    <row r="14" spans="1:37">
      <c r="A14" t="s">
        <v>1287</v>
      </c>
      <c r="B14" t="s">
        <v>1288</v>
      </c>
      <c r="C14" t="s">
        <v>1289</v>
      </c>
      <c r="D14" t="s">
        <v>143</v>
      </c>
      <c r="E14">
        <v>1.196E-3</v>
      </c>
      <c r="F14">
        <v>6.3340000000000002E-3</v>
      </c>
      <c r="G14">
        <v>1.1512E-2</v>
      </c>
      <c r="H14">
        <v>1.6951000000000001E-2</v>
      </c>
      <c r="I14">
        <v>2.2582000000000001E-2</v>
      </c>
      <c r="J14">
        <v>2.8337999999999999E-2</v>
      </c>
      <c r="K14">
        <v>3.4109E-2</v>
      </c>
      <c r="L14">
        <v>3.9921999999999999E-2</v>
      </c>
      <c r="M14">
        <v>4.5732000000000002E-2</v>
      </c>
      <c r="N14">
        <v>5.1642E-2</v>
      </c>
      <c r="O14">
        <v>5.7576000000000002E-2</v>
      </c>
      <c r="P14">
        <v>6.3561999999999994E-2</v>
      </c>
      <c r="Q14">
        <v>6.9655999999999996E-2</v>
      </c>
      <c r="R14">
        <v>7.5830999999999996E-2</v>
      </c>
      <c r="S14">
        <v>8.2125000000000004E-2</v>
      </c>
      <c r="T14">
        <v>8.8730000000000003E-2</v>
      </c>
      <c r="U14">
        <v>9.5546000000000006E-2</v>
      </c>
      <c r="V14">
        <v>0.10251200000000001</v>
      </c>
      <c r="W14">
        <v>0.10972700000000001</v>
      </c>
      <c r="X14">
        <v>0.11723</v>
      </c>
      <c r="Y14">
        <v>0.124898</v>
      </c>
      <c r="Z14">
        <v>0.132967</v>
      </c>
      <c r="AA14">
        <v>0.14124300000000001</v>
      </c>
      <c r="AB14">
        <v>0.14955199999999999</v>
      </c>
      <c r="AC14">
        <v>0.157889</v>
      </c>
      <c r="AD14">
        <v>0.16634299999999999</v>
      </c>
      <c r="AE14">
        <v>0.175099</v>
      </c>
      <c r="AF14">
        <v>0.184198</v>
      </c>
      <c r="AG14">
        <v>0.19375899999999999</v>
      </c>
      <c r="AH14">
        <v>0.203731</v>
      </c>
      <c r="AI14">
        <v>0.21429200000000001</v>
      </c>
      <c r="AJ14">
        <v>0.22525100000000001</v>
      </c>
      <c r="AK14" s="25">
        <v>0.184</v>
      </c>
    </row>
    <row r="15" spans="1:37">
      <c r="A15" t="s">
        <v>1290</v>
      </c>
      <c r="B15" t="s">
        <v>1291</v>
      </c>
      <c r="C15" t="s">
        <v>1292</v>
      </c>
      <c r="D15" t="s">
        <v>143</v>
      </c>
      <c r="E15">
        <v>0</v>
      </c>
      <c r="F15">
        <v>5.7739999999999996E-3</v>
      </c>
      <c r="G15">
        <v>1.1579000000000001E-2</v>
      </c>
      <c r="H15">
        <v>1.7655000000000001E-2</v>
      </c>
      <c r="I15">
        <v>2.3932999999999999E-2</v>
      </c>
      <c r="J15">
        <v>3.0335000000000001E-2</v>
      </c>
      <c r="K15">
        <v>3.6741999999999997E-2</v>
      </c>
      <c r="L15">
        <v>4.3181999999999998E-2</v>
      </c>
      <c r="M15">
        <v>4.9609E-2</v>
      </c>
      <c r="N15">
        <v>5.6134999999999997E-2</v>
      </c>
      <c r="O15">
        <v>6.2703999999999996E-2</v>
      </c>
      <c r="P15">
        <v>6.9341E-2</v>
      </c>
      <c r="Q15">
        <v>7.6096999999999998E-2</v>
      </c>
      <c r="R15">
        <v>8.2935999999999996E-2</v>
      </c>
      <c r="S15">
        <v>8.9943999999999996E-2</v>
      </c>
      <c r="T15">
        <v>9.7303000000000001E-2</v>
      </c>
      <c r="U15">
        <v>0.104876</v>
      </c>
      <c r="V15">
        <v>0.112599</v>
      </c>
      <c r="W15">
        <v>0.120584</v>
      </c>
      <c r="X15">
        <v>0.12887599999999999</v>
      </c>
      <c r="Y15">
        <v>0.13734299999999999</v>
      </c>
      <c r="Z15">
        <v>0.146234</v>
      </c>
      <c r="AA15">
        <v>0.15534500000000001</v>
      </c>
      <c r="AB15">
        <v>0.164491</v>
      </c>
      <c r="AC15">
        <v>0.17366999999999999</v>
      </c>
      <c r="AD15">
        <v>0.18299000000000001</v>
      </c>
      <c r="AE15">
        <v>0.19264700000000001</v>
      </c>
      <c r="AF15">
        <v>0.202676</v>
      </c>
      <c r="AG15">
        <v>0.21320800000000001</v>
      </c>
      <c r="AH15">
        <v>0.22419</v>
      </c>
      <c r="AI15">
        <v>0.235817</v>
      </c>
      <c r="AJ15">
        <v>0.24788099999999999</v>
      </c>
      <c r="AK15" t="s">
        <v>378</v>
      </c>
    </row>
    <row r="16" spans="1:37">
      <c r="A16" t="s">
        <v>1293</v>
      </c>
      <c r="B16" t="s">
        <v>1294</v>
      </c>
      <c r="C16" t="s">
        <v>1295</v>
      </c>
      <c r="D16" t="s">
        <v>143</v>
      </c>
      <c r="E16">
        <v>0</v>
      </c>
      <c r="F16">
        <v>5.3540000000000003E-3</v>
      </c>
      <c r="G16">
        <v>1.0736000000000001E-2</v>
      </c>
      <c r="H16">
        <v>1.6369999999999999E-2</v>
      </c>
      <c r="I16">
        <v>2.2190999999999999E-2</v>
      </c>
      <c r="J16">
        <v>2.8126999999999999E-2</v>
      </c>
      <c r="K16">
        <v>3.4068000000000001E-2</v>
      </c>
      <c r="L16">
        <v>4.0038999999999998E-2</v>
      </c>
      <c r="M16">
        <v>4.5998999999999998E-2</v>
      </c>
      <c r="N16">
        <v>5.2049999999999999E-2</v>
      </c>
      <c r="O16">
        <v>5.8140999999999998E-2</v>
      </c>
      <c r="P16">
        <v>6.4296000000000006E-2</v>
      </c>
      <c r="Q16">
        <v>7.0558999999999997E-2</v>
      </c>
      <c r="R16">
        <v>7.6900999999999997E-2</v>
      </c>
      <c r="S16">
        <v>8.3399000000000001E-2</v>
      </c>
      <c r="T16">
        <v>9.0222999999999998E-2</v>
      </c>
      <c r="U16">
        <v>9.7243999999999997E-2</v>
      </c>
      <c r="V16">
        <v>0.104405</v>
      </c>
      <c r="W16">
        <v>0.11180900000000001</v>
      </c>
      <c r="X16">
        <v>0.11949799999999999</v>
      </c>
      <c r="Y16">
        <v>0.12734899999999999</v>
      </c>
      <c r="Z16">
        <v>0.13559299999999999</v>
      </c>
      <c r="AA16">
        <v>0.14404</v>
      </c>
      <c r="AB16">
        <v>0.15252099999999999</v>
      </c>
      <c r="AC16">
        <v>0.16103200000000001</v>
      </c>
      <c r="AD16">
        <v>0.16967499999999999</v>
      </c>
      <c r="AE16">
        <v>0.17862800000000001</v>
      </c>
      <c r="AF16">
        <v>0.18792800000000001</v>
      </c>
      <c r="AG16">
        <v>0.19769300000000001</v>
      </c>
      <c r="AH16">
        <v>0.20787600000000001</v>
      </c>
      <c r="AI16">
        <v>0.21865699999999999</v>
      </c>
      <c r="AJ16">
        <v>0.22984399999999999</v>
      </c>
      <c r="AK16" t="s">
        <v>378</v>
      </c>
    </row>
    <row r="17" spans="1:37">
      <c r="A17" t="s">
        <v>1296</v>
      </c>
      <c r="B17" t="s">
        <v>1297</v>
      </c>
      <c r="C17" t="s">
        <v>1298</v>
      </c>
      <c r="D17" t="s">
        <v>143</v>
      </c>
      <c r="E17">
        <v>0</v>
      </c>
      <c r="F17">
        <v>3.9999999999999998E-6</v>
      </c>
      <c r="G17">
        <v>6.9999999999999999E-6</v>
      </c>
      <c r="H17">
        <v>1.1E-5</v>
      </c>
      <c r="I17">
        <v>1.5E-5</v>
      </c>
      <c r="J17">
        <v>1.8E-5</v>
      </c>
      <c r="K17">
        <v>2.1999999999999999E-5</v>
      </c>
      <c r="L17">
        <v>2.5000000000000001E-5</v>
      </c>
      <c r="M17">
        <v>2.8E-5</v>
      </c>
      <c r="N17">
        <v>3.1000000000000001E-5</v>
      </c>
      <c r="O17">
        <v>3.4E-5</v>
      </c>
      <c r="P17">
        <v>3.6999999999999998E-5</v>
      </c>
      <c r="Q17">
        <v>3.8999999999999999E-5</v>
      </c>
      <c r="R17">
        <v>4.1999999999999998E-5</v>
      </c>
      <c r="S17">
        <v>4.3999999999999999E-5</v>
      </c>
      <c r="T17">
        <v>4.6E-5</v>
      </c>
      <c r="U17">
        <v>4.8000000000000001E-5</v>
      </c>
      <c r="V17">
        <v>5.0000000000000002E-5</v>
      </c>
      <c r="W17">
        <v>5.1E-5</v>
      </c>
      <c r="X17">
        <v>5.3000000000000001E-5</v>
      </c>
      <c r="Y17">
        <v>5.3999999999999998E-5</v>
      </c>
      <c r="Z17">
        <v>5.5000000000000002E-5</v>
      </c>
      <c r="AA17">
        <v>5.7000000000000003E-5</v>
      </c>
      <c r="AB17">
        <v>5.7000000000000003E-5</v>
      </c>
      <c r="AC17">
        <v>5.8E-5</v>
      </c>
      <c r="AD17">
        <v>5.8E-5</v>
      </c>
      <c r="AE17">
        <v>5.8E-5</v>
      </c>
      <c r="AF17">
        <v>5.8E-5</v>
      </c>
      <c r="AG17">
        <v>5.8E-5</v>
      </c>
      <c r="AH17">
        <v>5.8E-5</v>
      </c>
      <c r="AI17">
        <v>5.8E-5</v>
      </c>
      <c r="AJ17">
        <v>5.8E-5</v>
      </c>
      <c r="AK17" t="s">
        <v>378</v>
      </c>
    </row>
    <row r="18" spans="1:37">
      <c r="A18" t="s">
        <v>1299</v>
      </c>
      <c r="B18" t="s">
        <v>1300</v>
      </c>
      <c r="C18" t="s">
        <v>1301</v>
      </c>
      <c r="D18" t="s">
        <v>143</v>
      </c>
      <c r="E18">
        <v>62.116385999999999</v>
      </c>
      <c r="F18">
        <v>62.660361999999999</v>
      </c>
      <c r="G18">
        <v>64.000984000000003</v>
      </c>
      <c r="H18">
        <v>65.401107999999994</v>
      </c>
      <c r="I18">
        <v>66.697204999999997</v>
      </c>
      <c r="J18">
        <v>67.995215999999999</v>
      </c>
      <c r="K18">
        <v>69.208374000000006</v>
      </c>
      <c r="L18">
        <v>70.466553000000005</v>
      </c>
      <c r="M18">
        <v>71.684021000000001</v>
      </c>
      <c r="N18">
        <v>73.068282999999994</v>
      </c>
      <c r="O18">
        <v>74.512259999999998</v>
      </c>
      <c r="P18">
        <v>76.081267999999994</v>
      </c>
      <c r="Q18">
        <v>77.761818000000005</v>
      </c>
      <c r="R18">
        <v>79.449164999999994</v>
      </c>
      <c r="S18">
        <v>81.173332000000002</v>
      </c>
      <c r="T18">
        <v>83.064644000000001</v>
      </c>
      <c r="U18">
        <v>84.932426000000007</v>
      </c>
      <c r="V18">
        <v>86.676581999999996</v>
      </c>
      <c r="W18">
        <v>88.363776999999999</v>
      </c>
      <c r="X18">
        <v>89.986892999999995</v>
      </c>
      <c r="Y18">
        <v>91.552161999999996</v>
      </c>
      <c r="Z18">
        <v>93.225075000000004</v>
      </c>
      <c r="AA18">
        <v>94.872185000000002</v>
      </c>
      <c r="AB18">
        <v>96.372681</v>
      </c>
      <c r="AC18">
        <v>97.906531999999999</v>
      </c>
      <c r="AD18">
        <v>99.479140999999998</v>
      </c>
      <c r="AE18">
        <v>101.140862</v>
      </c>
      <c r="AF18">
        <v>102.867592</v>
      </c>
      <c r="AG18">
        <v>104.71131099999999</v>
      </c>
      <c r="AH18">
        <v>106.60659</v>
      </c>
      <c r="AI18">
        <v>108.6045</v>
      </c>
      <c r="AJ18">
        <v>110.57487500000001</v>
      </c>
      <c r="AK18" s="25">
        <v>1.9E-2</v>
      </c>
    </row>
    <row r="19" spans="1:37">
      <c r="A19" t="s">
        <v>1302</v>
      </c>
      <c r="C19" t="s">
        <v>1303</v>
      </c>
    </row>
    <row r="20" spans="1:37">
      <c r="A20" t="s">
        <v>1272</v>
      </c>
      <c r="B20" t="s">
        <v>1304</v>
      </c>
      <c r="C20" t="s">
        <v>1305</v>
      </c>
      <c r="D20" t="s">
        <v>143</v>
      </c>
      <c r="E20">
        <v>37.390987000000003</v>
      </c>
      <c r="F20">
        <v>37.441555000000001</v>
      </c>
      <c r="G20">
        <v>37.633606</v>
      </c>
      <c r="H20">
        <v>38.347839</v>
      </c>
      <c r="I20">
        <v>39.064284999999998</v>
      </c>
      <c r="J20">
        <v>39.816043999999998</v>
      </c>
      <c r="K20">
        <v>40.546951</v>
      </c>
      <c r="L20">
        <v>41.360706</v>
      </c>
      <c r="M20">
        <v>42.199787000000001</v>
      </c>
      <c r="N20">
        <v>43.152721</v>
      </c>
      <c r="O20">
        <v>44.121113000000001</v>
      </c>
      <c r="P20">
        <v>45.142581999999997</v>
      </c>
      <c r="Q20">
        <v>46.208495999999997</v>
      </c>
      <c r="R20">
        <v>47.305430999999999</v>
      </c>
      <c r="S20">
        <v>48.405312000000002</v>
      </c>
      <c r="T20">
        <v>49.603549999999998</v>
      </c>
      <c r="U20">
        <v>50.785697999999996</v>
      </c>
      <c r="V20">
        <v>51.920799000000002</v>
      </c>
      <c r="W20">
        <v>53.080630999999997</v>
      </c>
      <c r="X20">
        <v>54.272854000000002</v>
      </c>
      <c r="Y20">
        <v>55.489944000000001</v>
      </c>
      <c r="Z20">
        <v>56.869289000000002</v>
      </c>
      <c r="AA20">
        <v>58.322144000000002</v>
      </c>
      <c r="AB20">
        <v>59.769542999999999</v>
      </c>
      <c r="AC20">
        <v>61.330539999999999</v>
      </c>
      <c r="AD20">
        <v>62.958134000000001</v>
      </c>
      <c r="AE20">
        <v>64.629585000000006</v>
      </c>
      <c r="AF20">
        <v>66.308295999999999</v>
      </c>
      <c r="AG20">
        <v>68.048469999999995</v>
      </c>
      <c r="AH20">
        <v>69.794640000000001</v>
      </c>
      <c r="AI20">
        <v>71.614852999999997</v>
      </c>
      <c r="AJ20">
        <v>73.386977999999999</v>
      </c>
      <c r="AK20" s="25">
        <v>2.1999999999999999E-2</v>
      </c>
    </row>
    <row r="21" spans="1:37">
      <c r="A21" t="s">
        <v>1275</v>
      </c>
      <c r="B21" t="s">
        <v>1306</v>
      </c>
      <c r="C21" t="s">
        <v>1307</v>
      </c>
      <c r="D21" t="s">
        <v>143</v>
      </c>
      <c r="E21">
        <v>16.566603000000001</v>
      </c>
      <c r="F21">
        <v>16.315041000000001</v>
      </c>
      <c r="G21">
        <v>16.210996999999999</v>
      </c>
      <c r="H21">
        <v>16.301894999999998</v>
      </c>
      <c r="I21">
        <v>16.420477000000002</v>
      </c>
      <c r="J21">
        <v>16.607351000000001</v>
      </c>
      <c r="K21">
        <v>16.780432000000001</v>
      </c>
      <c r="L21">
        <v>17.018578999999999</v>
      </c>
      <c r="M21">
        <v>17.276257999999999</v>
      </c>
      <c r="N21">
        <v>17.613925999999999</v>
      </c>
      <c r="O21">
        <v>17.988626</v>
      </c>
      <c r="P21">
        <v>18.386461000000001</v>
      </c>
      <c r="Q21">
        <v>18.802519</v>
      </c>
      <c r="R21">
        <v>19.247610000000002</v>
      </c>
      <c r="S21">
        <v>19.696327</v>
      </c>
      <c r="T21">
        <v>20.188852000000001</v>
      </c>
      <c r="U21">
        <v>20.665295</v>
      </c>
      <c r="V21">
        <v>21.141673999999998</v>
      </c>
      <c r="W21">
        <v>21.613824999999999</v>
      </c>
      <c r="X21">
        <v>22.083458</v>
      </c>
      <c r="Y21">
        <v>22.568715999999998</v>
      </c>
      <c r="Z21">
        <v>23.110014</v>
      </c>
      <c r="AA21">
        <v>23.676105</v>
      </c>
      <c r="AB21">
        <v>24.230937999999998</v>
      </c>
      <c r="AC21">
        <v>24.81794</v>
      </c>
      <c r="AD21">
        <v>25.418785</v>
      </c>
      <c r="AE21">
        <v>26.020405</v>
      </c>
      <c r="AF21">
        <v>26.614311000000001</v>
      </c>
      <c r="AG21">
        <v>27.216895999999998</v>
      </c>
      <c r="AH21">
        <v>27.808868</v>
      </c>
      <c r="AI21">
        <v>28.419066999999998</v>
      </c>
      <c r="AJ21">
        <v>28.991399999999999</v>
      </c>
      <c r="AK21" s="25">
        <v>1.7999999999999999E-2</v>
      </c>
    </row>
    <row r="22" spans="1:37">
      <c r="A22" t="s">
        <v>1278</v>
      </c>
      <c r="B22" t="s">
        <v>1308</v>
      </c>
      <c r="C22" t="s">
        <v>1309</v>
      </c>
      <c r="D22" t="s">
        <v>143</v>
      </c>
      <c r="E22">
        <v>5.5921999999999999E-2</v>
      </c>
      <c r="F22">
        <v>5.8090000000000003E-2</v>
      </c>
      <c r="G22">
        <v>6.0220999999999997E-2</v>
      </c>
      <c r="H22">
        <v>6.3004000000000004E-2</v>
      </c>
      <c r="I22">
        <v>6.5598000000000004E-2</v>
      </c>
      <c r="J22">
        <v>6.8043999999999993E-2</v>
      </c>
      <c r="K22">
        <v>7.0231000000000002E-2</v>
      </c>
      <c r="L22">
        <v>7.2353000000000001E-2</v>
      </c>
      <c r="M22">
        <v>7.4328000000000005E-2</v>
      </c>
      <c r="N22">
        <v>7.6415999999999998E-2</v>
      </c>
      <c r="O22">
        <v>7.8529000000000002E-2</v>
      </c>
      <c r="P22">
        <v>8.0857999999999999E-2</v>
      </c>
      <c r="Q22">
        <v>8.3420999999999995E-2</v>
      </c>
      <c r="R22">
        <v>8.6304000000000006E-2</v>
      </c>
      <c r="S22">
        <v>8.9693999999999996E-2</v>
      </c>
      <c r="T22">
        <v>9.3700000000000006E-2</v>
      </c>
      <c r="U22">
        <v>9.7658999999999996E-2</v>
      </c>
      <c r="V22">
        <v>0.101825</v>
      </c>
      <c r="W22">
        <v>0.106409</v>
      </c>
      <c r="X22">
        <v>0.111404</v>
      </c>
      <c r="Y22">
        <v>0.116794</v>
      </c>
      <c r="Z22">
        <v>0.1229</v>
      </c>
      <c r="AA22">
        <v>0.12957399999999999</v>
      </c>
      <c r="AB22">
        <v>0.13658400000000001</v>
      </c>
      <c r="AC22">
        <v>0.144117</v>
      </c>
      <c r="AD22">
        <v>0.15209300000000001</v>
      </c>
      <c r="AE22">
        <v>0.160525</v>
      </c>
      <c r="AF22">
        <v>0.169378</v>
      </c>
      <c r="AG22">
        <v>0.178758</v>
      </c>
      <c r="AH22">
        <v>0.18854499999999999</v>
      </c>
      <c r="AI22">
        <v>0.19856399999999999</v>
      </c>
      <c r="AJ22">
        <v>0.20899999999999999</v>
      </c>
      <c r="AK22" s="25">
        <v>4.2999999999999997E-2</v>
      </c>
    </row>
    <row r="23" spans="1:37">
      <c r="A23" t="s">
        <v>1281</v>
      </c>
      <c r="B23" t="s">
        <v>1310</v>
      </c>
      <c r="C23" t="s">
        <v>1311</v>
      </c>
      <c r="D23" t="s">
        <v>143</v>
      </c>
      <c r="E23">
        <v>5.5612000000000002E-2</v>
      </c>
      <c r="F23">
        <v>6.4804E-2</v>
      </c>
      <c r="G23">
        <v>7.3016999999999999E-2</v>
      </c>
      <c r="H23">
        <v>8.2234000000000002E-2</v>
      </c>
      <c r="I23">
        <v>9.1157000000000002E-2</v>
      </c>
      <c r="J23">
        <v>9.9757999999999999E-2</v>
      </c>
      <c r="K23">
        <v>0.107875</v>
      </c>
      <c r="L23">
        <v>0.115776</v>
      </c>
      <c r="M23">
        <v>0.12327200000000001</v>
      </c>
      <c r="N23">
        <v>0.13076699999999999</v>
      </c>
      <c r="O23">
        <v>0.137965</v>
      </c>
      <c r="P23">
        <v>0.14490700000000001</v>
      </c>
      <c r="Q23">
        <v>0.151675</v>
      </c>
      <c r="R23">
        <v>0.15824099999999999</v>
      </c>
      <c r="S23">
        <v>0.16467799999999999</v>
      </c>
      <c r="T23">
        <v>0.17128199999999999</v>
      </c>
      <c r="U23">
        <v>0.177677</v>
      </c>
      <c r="V23">
        <v>0.183888</v>
      </c>
      <c r="W23">
        <v>0.19037799999999999</v>
      </c>
      <c r="X23">
        <v>0.19711100000000001</v>
      </c>
      <c r="Y23">
        <v>0.204177</v>
      </c>
      <c r="Z23">
        <v>0.212148</v>
      </c>
      <c r="AA23">
        <v>0.22069800000000001</v>
      </c>
      <c r="AB23">
        <v>0.22956199999999999</v>
      </c>
      <c r="AC23">
        <v>0.238927</v>
      </c>
      <c r="AD23">
        <v>0.24877199999999999</v>
      </c>
      <c r="AE23">
        <v>0.25929799999999997</v>
      </c>
      <c r="AF23">
        <v>0.27045200000000003</v>
      </c>
      <c r="AG23">
        <v>0.28237499999999999</v>
      </c>
      <c r="AH23">
        <v>0.29488900000000001</v>
      </c>
      <c r="AI23">
        <v>0.30827399999999999</v>
      </c>
      <c r="AJ23">
        <v>0.32194600000000001</v>
      </c>
      <c r="AK23" s="25">
        <v>5.8000000000000003E-2</v>
      </c>
    </row>
    <row r="24" spans="1:37">
      <c r="A24" t="s">
        <v>1284</v>
      </c>
      <c r="B24" t="s">
        <v>1312</v>
      </c>
      <c r="C24" t="s">
        <v>1313</v>
      </c>
      <c r="D24" t="s">
        <v>143</v>
      </c>
      <c r="E24">
        <v>0.53423900000000002</v>
      </c>
      <c r="F24">
        <v>0.58277900000000005</v>
      </c>
      <c r="G24">
        <v>0.62595599999999996</v>
      </c>
      <c r="H24">
        <v>0.67622700000000002</v>
      </c>
      <c r="I24">
        <v>0.72451699999999997</v>
      </c>
      <c r="J24">
        <v>0.77186600000000005</v>
      </c>
      <c r="K24">
        <v>0.81752199999999997</v>
      </c>
      <c r="L24">
        <v>0.86134100000000002</v>
      </c>
      <c r="M24">
        <v>0.90812599999999999</v>
      </c>
      <c r="N24">
        <v>0.95885399999999998</v>
      </c>
      <c r="O24">
        <v>1.012105</v>
      </c>
      <c r="P24">
        <v>1.069855</v>
      </c>
      <c r="Q24">
        <v>1.1312930000000001</v>
      </c>
      <c r="R24">
        <v>1.196442</v>
      </c>
      <c r="S24">
        <v>1.2640450000000001</v>
      </c>
      <c r="T24">
        <v>1.339696</v>
      </c>
      <c r="U24">
        <v>1.418526</v>
      </c>
      <c r="V24">
        <v>1.498373</v>
      </c>
      <c r="W24">
        <v>1.5818559999999999</v>
      </c>
      <c r="X24">
        <v>1.6697010000000001</v>
      </c>
      <c r="Y24">
        <v>1.7627200000000001</v>
      </c>
      <c r="Z24">
        <v>1.8660669999999999</v>
      </c>
      <c r="AA24">
        <v>1.9752559999999999</v>
      </c>
      <c r="AB24">
        <v>2.0890019999999998</v>
      </c>
      <c r="AC24">
        <v>2.2101860000000002</v>
      </c>
      <c r="AD24">
        <v>2.3372790000000001</v>
      </c>
      <c r="AE24">
        <v>2.470707</v>
      </c>
      <c r="AF24">
        <v>2.6096889999999999</v>
      </c>
      <c r="AG24">
        <v>2.7560799999999999</v>
      </c>
      <c r="AH24">
        <v>2.9075310000000001</v>
      </c>
      <c r="AI24">
        <v>3.0689769999999998</v>
      </c>
      <c r="AJ24">
        <v>3.2357179999999999</v>
      </c>
      <c r="AK24" s="25">
        <v>0.06</v>
      </c>
    </row>
    <row r="25" spans="1:37">
      <c r="A25" t="s">
        <v>1287</v>
      </c>
      <c r="B25" t="s">
        <v>1314</v>
      </c>
      <c r="C25" t="s">
        <v>1315</v>
      </c>
      <c r="D25" t="s">
        <v>143</v>
      </c>
      <c r="E25">
        <v>7.1000000000000005E-5</v>
      </c>
      <c r="F25">
        <v>5.0889999999999998E-3</v>
      </c>
      <c r="G25">
        <v>9.3779999999999992E-3</v>
      </c>
      <c r="H25">
        <v>1.4001E-2</v>
      </c>
      <c r="I25">
        <v>1.8592000000000001E-2</v>
      </c>
      <c r="J25">
        <v>2.3140999999999998E-2</v>
      </c>
      <c r="K25">
        <v>2.7609000000000002E-2</v>
      </c>
      <c r="L25">
        <v>3.2079000000000003E-2</v>
      </c>
      <c r="M25">
        <v>3.6546000000000002E-2</v>
      </c>
      <c r="N25">
        <v>4.1134999999999998E-2</v>
      </c>
      <c r="O25">
        <v>4.582E-2</v>
      </c>
      <c r="P25">
        <v>5.0639000000000003E-2</v>
      </c>
      <c r="Q25">
        <v>5.5591000000000002E-2</v>
      </c>
      <c r="R25">
        <v>6.0663000000000002E-2</v>
      </c>
      <c r="S25">
        <v>6.5878999999999993E-2</v>
      </c>
      <c r="T25">
        <v>7.1387000000000006E-2</v>
      </c>
      <c r="U25">
        <v>7.7010999999999996E-2</v>
      </c>
      <c r="V25">
        <v>8.2709000000000005E-2</v>
      </c>
      <c r="W25">
        <v>8.8652999999999996E-2</v>
      </c>
      <c r="X25">
        <v>9.4911999999999996E-2</v>
      </c>
      <c r="Y25">
        <v>0.101243</v>
      </c>
      <c r="Z25">
        <v>0.108192</v>
      </c>
      <c r="AA25">
        <v>0.11558400000000001</v>
      </c>
      <c r="AB25">
        <v>0.12322900000000001</v>
      </c>
      <c r="AC25">
        <v>0.13130600000000001</v>
      </c>
      <c r="AD25">
        <v>0.13974800000000001</v>
      </c>
      <c r="AE25">
        <v>0.14857899999999999</v>
      </c>
      <c r="AF25">
        <v>0.157777</v>
      </c>
      <c r="AG25">
        <v>0.16745399999999999</v>
      </c>
      <c r="AH25">
        <v>0.177508</v>
      </c>
      <c r="AI25">
        <v>0.188171</v>
      </c>
      <c r="AJ25">
        <v>0.199153</v>
      </c>
      <c r="AK25" s="25">
        <v>0.29199999999999998</v>
      </c>
    </row>
    <row r="26" spans="1:37">
      <c r="A26" t="s">
        <v>1290</v>
      </c>
      <c r="B26" t="s">
        <v>1316</v>
      </c>
      <c r="C26" t="s">
        <v>1317</v>
      </c>
      <c r="D26" t="s">
        <v>143</v>
      </c>
      <c r="E26">
        <v>0</v>
      </c>
      <c r="F26">
        <v>5.5189999999999996E-3</v>
      </c>
      <c r="G26">
        <v>1.0246999999999999E-2</v>
      </c>
      <c r="H26">
        <v>1.5341E-2</v>
      </c>
      <c r="I26">
        <v>2.0400999999999999E-2</v>
      </c>
      <c r="J26">
        <v>2.5413000000000002E-2</v>
      </c>
      <c r="K26">
        <v>3.0335999999999998E-2</v>
      </c>
      <c r="L26">
        <v>3.5262000000000002E-2</v>
      </c>
      <c r="M26">
        <v>4.0183000000000003E-2</v>
      </c>
      <c r="N26">
        <v>4.5239000000000001E-2</v>
      </c>
      <c r="O26">
        <v>5.0398999999999999E-2</v>
      </c>
      <c r="P26">
        <v>5.5705999999999999E-2</v>
      </c>
      <c r="Q26">
        <v>6.1161E-2</v>
      </c>
      <c r="R26">
        <v>6.6744999999999999E-2</v>
      </c>
      <c r="S26">
        <v>7.2487999999999997E-2</v>
      </c>
      <c r="T26">
        <v>7.8556000000000001E-2</v>
      </c>
      <c r="U26">
        <v>8.4749000000000005E-2</v>
      </c>
      <c r="V26">
        <v>9.1023000000000007E-2</v>
      </c>
      <c r="W26">
        <v>9.7567000000000001E-2</v>
      </c>
      <c r="X26">
        <v>0.104458</v>
      </c>
      <c r="Y26">
        <v>0.111429</v>
      </c>
      <c r="Z26">
        <v>0.11908000000000001</v>
      </c>
      <c r="AA26">
        <v>0.127218</v>
      </c>
      <c r="AB26">
        <v>0.13563600000000001</v>
      </c>
      <c r="AC26">
        <v>0.14452699999999999</v>
      </c>
      <c r="AD26">
        <v>0.15382199999999999</v>
      </c>
      <c r="AE26">
        <v>0.16354399999999999</v>
      </c>
      <c r="AF26">
        <v>0.17367099999999999</v>
      </c>
      <c r="AG26">
        <v>0.18432399999999999</v>
      </c>
      <c r="AH26">
        <v>0.19539300000000001</v>
      </c>
      <c r="AI26">
        <v>0.20713500000000001</v>
      </c>
      <c r="AJ26">
        <v>0.219225</v>
      </c>
      <c r="AK26" t="s">
        <v>378</v>
      </c>
    </row>
    <row r="27" spans="1:37">
      <c r="A27" t="s">
        <v>1293</v>
      </c>
      <c r="B27" t="s">
        <v>1318</v>
      </c>
      <c r="C27" t="s">
        <v>1319</v>
      </c>
      <c r="D27" t="s">
        <v>143</v>
      </c>
      <c r="E27">
        <v>0</v>
      </c>
      <c r="F27">
        <v>4.7559999999999998E-3</v>
      </c>
      <c r="G27">
        <v>8.8310000000000003E-3</v>
      </c>
      <c r="H27">
        <v>1.3221E-2</v>
      </c>
      <c r="I27">
        <v>1.7580999999999999E-2</v>
      </c>
      <c r="J27">
        <v>2.1901E-2</v>
      </c>
      <c r="K27">
        <v>2.6143E-2</v>
      </c>
      <c r="L27">
        <v>3.0388999999999999E-2</v>
      </c>
      <c r="M27">
        <v>3.4629E-2</v>
      </c>
      <c r="N27">
        <v>3.8987000000000001E-2</v>
      </c>
      <c r="O27">
        <v>4.3432999999999999E-2</v>
      </c>
      <c r="P27">
        <v>4.8007000000000001E-2</v>
      </c>
      <c r="Q27">
        <v>5.2707999999999998E-2</v>
      </c>
      <c r="R27">
        <v>5.7520000000000002E-2</v>
      </c>
      <c r="S27">
        <v>6.2469999999999998E-2</v>
      </c>
      <c r="T27">
        <v>6.7698999999999995E-2</v>
      </c>
      <c r="U27">
        <v>7.3036000000000004E-2</v>
      </c>
      <c r="V27">
        <v>7.8442999999999999E-2</v>
      </c>
      <c r="W27">
        <v>8.4083000000000005E-2</v>
      </c>
      <c r="X27">
        <v>9.0021000000000004E-2</v>
      </c>
      <c r="Y27">
        <v>9.6029000000000003E-2</v>
      </c>
      <c r="Z27">
        <v>0.102622</v>
      </c>
      <c r="AA27">
        <v>0.109635</v>
      </c>
      <c r="AB27">
        <v>0.11688999999999999</v>
      </c>
      <c r="AC27">
        <v>0.124553</v>
      </c>
      <c r="AD27">
        <v>0.13256200000000001</v>
      </c>
      <c r="AE27">
        <v>0.14094100000000001</v>
      </c>
      <c r="AF27">
        <v>0.149668</v>
      </c>
      <c r="AG27">
        <v>0.15884899999999999</v>
      </c>
      <c r="AH27">
        <v>0.16838800000000001</v>
      </c>
      <c r="AI27">
        <v>0.178507</v>
      </c>
      <c r="AJ27">
        <v>0.18892600000000001</v>
      </c>
      <c r="AK27" t="s">
        <v>378</v>
      </c>
    </row>
    <row r="28" spans="1:37">
      <c r="A28" t="s">
        <v>1296</v>
      </c>
      <c r="B28" t="s">
        <v>1320</v>
      </c>
      <c r="C28" t="s">
        <v>1321</v>
      </c>
      <c r="D28" t="s">
        <v>143</v>
      </c>
      <c r="E28">
        <v>0</v>
      </c>
      <c r="F28">
        <v>8.482E-3</v>
      </c>
      <c r="G28">
        <v>1.5748999999999999E-2</v>
      </c>
      <c r="H28">
        <v>2.3578000000000002E-2</v>
      </c>
      <c r="I28">
        <v>3.1355000000000001E-2</v>
      </c>
      <c r="J28">
        <v>3.9059000000000003E-2</v>
      </c>
      <c r="K28">
        <v>4.6626000000000001E-2</v>
      </c>
      <c r="L28">
        <v>5.4197000000000002E-2</v>
      </c>
      <c r="M28">
        <v>6.1760000000000002E-2</v>
      </c>
      <c r="N28">
        <v>6.9530999999999996E-2</v>
      </c>
      <c r="O28">
        <v>7.7462000000000003E-2</v>
      </c>
      <c r="P28">
        <v>8.5619000000000001E-2</v>
      </c>
      <c r="Q28">
        <v>9.4002000000000002E-2</v>
      </c>
      <c r="R28">
        <v>0.102585</v>
      </c>
      <c r="S28">
        <v>0.111412</v>
      </c>
      <c r="T28">
        <v>0.120739</v>
      </c>
      <c r="U28">
        <v>0.13025600000000001</v>
      </c>
      <c r="V28">
        <v>0.1399</v>
      </c>
      <c r="W28">
        <v>0.14995800000000001</v>
      </c>
      <c r="X28">
        <v>0.160549</v>
      </c>
      <c r="Y28">
        <v>0.171264</v>
      </c>
      <c r="Z28">
        <v>0.18302299999999999</v>
      </c>
      <c r="AA28">
        <v>0.19553000000000001</v>
      </c>
      <c r="AB28">
        <v>0.20846799999999999</v>
      </c>
      <c r="AC28">
        <v>0.222135</v>
      </c>
      <c r="AD28">
        <v>0.23641899999999999</v>
      </c>
      <c r="AE28">
        <v>0.25136199999999997</v>
      </c>
      <c r="AF28">
        <v>0.26692700000000003</v>
      </c>
      <c r="AG28">
        <v>0.28330100000000003</v>
      </c>
      <c r="AH28">
        <v>0.30031400000000003</v>
      </c>
      <c r="AI28">
        <v>0.31835999999999998</v>
      </c>
      <c r="AJ28">
        <v>0.33694299999999999</v>
      </c>
      <c r="AK28" t="s">
        <v>378</v>
      </c>
    </row>
    <row r="29" spans="1:37">
      <c r="A29" t="s">
        <v>1322</v>
      </c>
      <c r="B29" t="s">
        <v>1323</v>
      </c>
      <c r="C29" t="s">
        <v>1324</v>
      </c>
      <c r="D29" t="s">
        <v>143</v>
      </c>
      <c r="E29">
        <v>54.603447000000003</v>
      </c>
      <c r="F29">
        <v>54.486111000000001</v>
      </c>
      <c r="G29">
        <v>54.648014000000003</v>
      </c>
      <c r="H29">
        <v>55.537315</v>
      </c>
      <c r="I29">
        <v>56.453899</v>
      </c>
      <c r="J29">
        <v>57.472546000000001</v>
      </c>
      <c r="K29">
        <v>58.453628999999999</v>
      </c>
      <c r="L29">
        <v>59.580730000000003</v>
      </c>
      <c r="M29">
        <v>60.754837000000002</v>
      </c>
      <c r="N29">
        <v>62.127594000000002</v>
      </c>
      <c r="O29">
        <v>63.555317000000002</v>
      </c>
      <c r="P29">
        <v>65.064635999999993</v>
      </c>
      <c r="Q29">
        <v>66.640822999999997</v>
      </c>
      <c r="R29">
        <v>68.281540000000007</v>
      </c>
      <c r="S29">
        <v>69.932243</v>
      </c>
      <c r="T29">
        <v>71.735671999999994</v>
      </c>
      <c r="U29">
        <v>73.509865000000005</v>
      </c>
      <c r="V29">
        <v>75.238502999999994</v>
      </c>
      <c r="W29">
        <v>76.993056999999993</v>
      </c>
      <c r="X29">
        <v>78.784592000000004</v>
      </c>
      <c r="Y29">
        <v>80.622246000000004</v>
      </c>
      <c r="Z29">
        <v>82.693191999999996</v>
      </c>
      <c r="AA29">
        <v>84.871773000000005</v>
      </c>
      <c r="AB29">
        <v>87.039969999999997</v>
      </c>
      <c r="AC29">
        <v>89.364326000000005</v>
      </c>
      <c r="AD29">
        <v>91.777717999999993</v>
      </c>
      <c r="AE29">
        <v>94.244681999999997</v>
      </c>
      <c r="AF29">
        <v>96.719909999999999</v>
      </c>
      <c r="AG29">
        <v>99.276543000000004</v>
      </c>
      <c r="AH29">
        <v>101.835915</v>
      </c>
      <c r="AI29">
        <v>104.501778</v>
      </c>
      <c r="AJ29">
        <v>107.089401</v>
      </c>
      <c r="AK29" s="25">
        <v>2.1999999999999999E-2</v>
      </c>
    </row>
    <row r="30" spans="1:37">
      <c r="A30" t="s">
        <v>1325</v>
      </c>
      <c r="C30" t="s">
        <v>1326</v>
      </c>
    </row>
    <row r="31" spans="1:37">
      <c r="A31" t="s">
        <v>1272</v>
      </c>
      <c r="B31" t="s">
        <v>1327</v>
      </c>
      <c r="C31" t="s">
        <v>1328</v>
      </c>
      <c r="D31" t="s">
        <v>143</v>
      </c>
      <c r="E31">
        <v>185.11108400000001</v>
      </c>
      <c r="F31">
        <v>186.35144</v>
      </c>
      <c r="G31">
        <v>186.93348700000001</v>
      </c>
      <c r="H31">
        <v>188.990723</v>
      </c>
      <c r="I31">
        <v>190.652939</v>
      </c>
      <c r="J31">
        <v>192.31040999999999</v>
      </c>
      <c r="K31">
        <v>193.70581100000001</v>
      </c>
      <c r="L31">
        <v>195.17240899999999</v>
      </c>
      <c r="M31">
        <v>196.26618999999999</v>
      </c>
      <c r="N31">
        <v>197.498154</v>
      </c>
      <c r="O31">
        <v>198.58839399999999</v>
      </c>
      <c r="P31">
        <v>199.70950300000001</v>
      </c>
      <c r="Q31">
        <v>200.86836199999999</v>
      </c>
      <c r="R31">
        <v>201.850266</v>
      </c>
      <c r="S31">
        <v>202.71835300000001</v>
      </c>
      <c r="T31">
        <v>203.849411</v>
      </c>
      <c r="U31">
        <v>204.734375</v>
      </c>
      <c r="V31">
        <v>205.23651100000001</v>
      </c>
      <c r="W31">
        <v>205.688309</v>
      </c>
      <c r="X31">
        <v>206.14254800000001</v>
      </c>
      <c r="Y31">
        <v>206.508286</v>
      </c>
      <c r="Z31">
        <v>207.310745</v>
      </c>
      <c r="AA31">
        <v>208.18188499999999</v>
      </c>
      <c r="AB31">
        <v>208.93920900000001</v>
      </c>
      <c r="AC31">
        <v>209.79104599999999</v>
      </c>
      <c r="AD31">
        <v>210.58557099999999</v>
      </c>
      <c r="AE31">
        <v>211.29188500000001</v>
      </c>
      <c r="AF31">
        <v>211.76937899999999</v>
      </c>
      <c r="AG31">
        <v>212.14218099999999</v>
      </c>
      <c r="AH31">
        <v>212.278976</v>
      </c>
      <c r="AI31">
        <v>212.39001500000001</v>
      </c>
      <c r="AJ31">
        <v>212.108093</v>
      </c>
      <c r="AK31" s="25">
        <v>4.0000000000000001E-3</v>
      </c>
    </row>
    <row r="32" spans="1:37">
      <c r="A32" t="s">
        <v>1275</v>
      </c>
      <c r="B32" t="s">
        <v>1329</v>
      </c>
      <c r="C32" t="s">
        <v>1330</v>
      </c>
      <c r="D32" t="s">
        <v>143</v>
      </c>
      <c r="E32">
        <v>0.18604699999999999</v>
      </c>
      <c r="F32">
        <v>0.16338</v>
      </c>
      <c r="G32">
        <v>0.14579600000000001</v>
      </c>
      <c r="H32">
        <v>0.131799</v>
      </c>
      <c r="I32">
        <v>0.120238</v>
      </c>
      <c r="J32">
        <v>0.11078</v>
      </c>
      <c r="K32">
        <v>0.10238999999999999</v>
      </c>
      <c r="L32">
        <v>9.5907000000000006E-2</v>
      </c>
      <c r="M32">
        <v>9.0814000000000006E-2</v>
      </c>
      <c r="N32">
        <v>8.6697999999999997E-2</v>
      </c>
      <c r="O32">
        <v>8.3225999999999994E-2</v>
      </c>
      <c r="P32">
        <v>8.0883999999999998E-2</v>
      </c>
      <c r="Q32">
        <v>7.8847E-2</v>
      </c>
      <c r="R32">
        <v>7.6834E-2</v>
      </c>
      <c r="S32">
        <v>7.5231000000000006E-2</v>
      </c>
      <c r="T32">
        <v>7.4111999999999997E-2</v>
      </c>
      <c r="U32">
        <v>7.3336999999999999E-2</v>
      </c>
      <c r="V32">
        <v>7.2411000000000003E-2</v>
      </c>
      <c r="W32">
        <v>7.1692000000000006E-2</v>
      </c>
      <c r="X32">
        <v>7.1152999999999994E-2</v>
      </c>
      <c r="Y32">
        <v>7.0799000000000001E-2</v>
      </c>
      <c r="Z32">
        <v>7.0521E-2</v>
      </c>
      <c r="AA32">
        <v>7.0375999999999994E-2</v>
      </c>
      <c r="AB32">
        <v>7.0074999999999998E-2</v>
      </c>
      <c r="AC32">
        <v>6.9827E-2</v>
      </c>
      <c r="AD32">
        <v>6.9825999999999999E-2</v>
      </c>
      <c r="AE32">
        <v>7.0007E-2</v>
      </c>
      <c r="AF32">
        <v>7.0283999999999999E-2</v>
      </c>
      <c r="AG32">
        <v>7.0647000000000001E-2</v>
      </c>
      <c r="AH32">
        <v>7.1040000000000006E-2</v>
      </c>
      <c r="AI32">
        <v>7.1465000000000001E-2</v>
      </c>
      <c r="AJ32">
        <v>7.1809999999999999E-2</v>
      </c>
      <c r="AK32" s="25">
        <v>-0.03</v>
      </c>
    </row>
    <row r="33" spans="1:37">
      <c r="A33" t="s">
        <v>1278</v>
      </c>
      <c r="B33" t="s">
        <v>1331</v>
      </c>
      <c r="C33" t="s">
        <v>1332</v>
      </c>
      <c r="D33" t="s">
        <v>143</v>
      </c>
      <c r="E33">
        <v>3.8039999999999997E-2</v>
      </c>
      <c r="F33">
        <v>4.1971000000000001E-2</v>
      </c>
      <c r="G33">
        <v>4.4823000000000002E-2</v>
      </c>
      <c r="H33">
        <v>4.7530000000000003E-2</v>
      </c>
      <c r="I33">
        <v>4.9609E-2</v>
      </c>
      <c r="J33">
        <v>5.1239E-2</v>
      </c>
      <c r="K33">
        <v>5.2448000000000002E-2</v>
      </c>
      <c r="L33">
        <v>5.3499999999999999E-2</v>
      </c>
      <c r="M33">
        <v>5.4329000000000002E-2</v>
      </c>
      <c r="N33">
        <v>5.5081999999999999E-2</v>
      </c>
      <c r="O33">
        <v>5.5632000000000001E-2</v>
      </c>
      <c r="P33">
        <v>5.6097000000000001E-2</v>
      </c>
      <c r="Q33">
        <v>5.6446999999999997E-2</v>
      </c>
      <c r="R33">
        <v>5.6626999999999997E-2</v>
      </c>
      <c r="S33">
        <v>5.6806000000000002E-2</v>
      </c>
      <c r="T33">
        <v>5.7147000000000003E-2</v>
      </c>
      <c r="U33">
        <v>5.7472000000000002E-2</v>
      </c>
      <c r="V33">
        <v>5.7721000000000001E-2</v>
      </c>
      <c r="W33">
        <v>5.8056000000000003E-2</v>
      </c>
      <c r="X33">
        <v>5.8467999999999999E-2</v>
      </c>
      <c r="Y33">
        <v>5.8936000000000002E-2</v>
      </c>
      <c r="Z33">
        <v>5.9603999999999997E-2</v>
      </c>
      <c r="AA33">
        <v>6.0395999999999998E-2</v>
      </c>
      <c r="AB33">
        <v>6.1193999999999998E-2</v>
      </c>
      <c r="AC33">
        <v>6.207E-2</v>
      </c>
      <c r="AD33">
        <v>6.2976000000000004E-2</v>
      </c>
      <c r="AE33">
        <v>6.3911999999999997E-2</v>
      </c>
      <c r="AF33">
        <v>6.4853999999999995E-2</v>
      </c>
      <c r="AG33">
        <v>6.5837999999999994E-2</v>
      </c>
      <c r="AH33">
        <v>6.6812999999999997E-2</v>
      </c>
      <c r="AI33">
        <v>6.7821000000000006E-2</v>
      </c>
      <c r="AJ33">
        <v>6.8751000000000007E-2</v>
      </c>
      <c r="AK33" s="25">
        <v>1.9E-2</v>
      </c>
    </row>
    <row r="34" spans="1:37">
      <c r="A34" t="s">
        <v>1281</v>
      </c>
      <c r="B34" t="s">
        <v>1333</v>
      </c>
      <c r="C34" t="s">
        <v>1334</v>
      </c>
      <c r="D34" t="s">
        <v>143</v>
      </c>
      <c r="E34">
        <v>2.235852</v>
      </c>
      <c r="F34">
        <v>2.294092</v>
      </c>
      <c r="G34">
        <v>2.3136420000000002</v>
      </c>
      <c r="H34">
        <v>2.329923</v>
      </c>
      <c r="I34">
        <v>2.3264239999999998</v>
      </c>
      <c r="J34">
        <v>2.3125979999999999</v>
      </c>
      <c r="K34">
        <v>2.2891910000000002</v>
      </c>
      <c r="L34">
        <v>2.268653</v>
      </c>
      <c r="M34">
        <v>2.2499850000000001</v>
      </c>
      <c r="N34">
        <v>2.243433</v>
      </c>
      <c r="O34">
        <v>2.246753</v>
      </c>
      <c r="P34">
        <v>2.262235</v>
      </c>
      <c r="Q34">
        <v>2.2923580000000001</v>
      </c>
      <c r="R34">
        <v>2.34076</v>
      </c>
      <c r="S34">
        <v>2.4115060000000001</v>
      </c>
      <c r="T34">
        <v>2.510618</v>
      </c>
      <c r="U34">
        <v>2.6308560000000001</v>
      </c>
      <c r="V34">
        <v>2.7734830000000001</v>
      </c>
      <c r="W34">
        <v>2.944429</v>
      </c>
      <c r="X34">
        <v>3.1435279999999999</v>
      </c>
      <c r="Y34">
        <v>3.3701669999999999</v>
      </c>
      <c r="Z34">
        <v>3.635866</v>
      </c>
      <c r="AA34">
        <v>3.938669</v>
      </c>
      <c r="AB34">
        <v>4.2726550000000003</v>
      </c>
      <c r="AC34">
        <v>4.644774</v>
      </c>
      <c r="AD34">
        <v>5.0579029999999996</v>
      </c>
      <c r="AE34">
        <v>5.5101639999999996</v>
      </c>
      <c r="AF34">
        <v>6.0020619999999996</v>
      </c>
      <c r="AG34">
        <v>6.5448709999999997</v>
      </c>
      <c r="AH34">
        <v>7.1332760000000004</v>
      </c>
      <c r="AI34">
        <v>7.7820349999999996</v>
      </c>
      <c r="AJ34">
        <v>8.48447</v>
      </c>
      <c r="AK34" s="25">
        <v>4.3999999999999997E-2</v>
      </c>
    </row>
    <row r="35" spans="1:37">
      <c r="A35" t="s">
        <v>1284</v>
      </c>
      <c r="B35" t="s">
        <v>1335</v>
      </c>
      <c r="C35" t="s">
        <v>1336</v>
      </c>
      <c r="D35" t="s">
        <v>143</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t="s">
        <v>378</v>
      </c>
    </row>
    <row r="36" spans="1:37">
      <c r="A36" t="s">
        <v>1287</v>
      </c>
      <c r="B36" t="s">
        <v>1337</v>
      </c>
      <c r="C36" t="s">
        <v>1338</v>
      </c>
      <c r="D36" t="s">
        <v>143</v>
      </c>
      <c r="E36">
        <v>0</v>
      </c>
      <c r="F36">
        <v>1.1169999999999999E-3</v>
      </c>
      <c r="G36">
        <v>2.085E-3</v>
      </c>
      <c r="H36">
        <v>3.1440000000000001E-3</v>
      </c>
      <c r="I36">
        <v>4.2209999999999999E-3</v>
      </c>
      <c r="J36">
        <v>5.313E-3</v>
      </c>
      <c r="K36">
        <v>6.4079999999999996E-3</v>
      </c>
      <c r="L36">
        <v>7.5170000000000002E-3</v>
      </c>
      <c r="M36">
        <v>8.626E-3</v>
      </c>
      <c r="N36">
        <v>9.75E-3</v>
      </c>
      <c r="O36">
        <v>1.0869E-2</v>
      </c>
      <c r="P36">
        <v>1.1978000000000001E-2</v>
      </c>
      <c r="Q36">
        <v>1.3065999999999999E-2</v>
      </c>
      <c r="R36">
        <v>1.4116999999999999E-2</v>
      </c>
      <c r="S36">
        <v>1.5129E-2</v>
      </c>
      <c r="T36">
        <v>1.6129000000000001E-2</v>
      </c>
      <c r="U36">
        <v>1.7076000000000001E-2</v>
      </c>
      <c r="V36">
        <v>1.7963E-2</v>
      </c>
      <c r="W36">
        <v>1.8828999999999999E-2</v>
      </c>
      <c r="X36">
        <v>1.9699999999999999E-2</v>
      </c>
      <c r="Y36">
        <v>2.0548E-2</v>
      </c>
      <c r="Z36">
        <v>2.1418E-2</v>
      </c>
      <c r="AA36">
        <v>2.2304000000000001E-2</v>
      </c>
      <c r="AB36">
        <v>2.3210999999999999E-2</v>
      </c>
      <c r="AC36">
        <v>2.4145E-2</v>
      </c>
      <c r="AD36">
        <v>2.5101999999999999E-2</v>
      </c>
      <c r="AE36">
        <v>2.6086000000000002E-2</v>
      </c>
      <c r="AF36">
        <v>2.7091E-2</v>
      </c>
      <c r="AG36">
        <v>2.8131E-2</v>
      </c>
      <c r="AH36">
        <v>2.9186E-2</v>
      </c>
      <c r="AI36">
        <v>3.0283999999999998E-2</v>
      </c>
      <c r="AJ36">
        <v>3.1376000000000001E-2</v>
      </c>
      <c r="AK36" t="s">
        <v>378</v>
      </c>
    </row>
    <row r="37" spans="1:37">
      <c r="A37" t="s">
        <v>1290</v>
      </c>
      <c r="B37" t="s">
        <v>1339</v>
      </c>
      <c r="C37" t="s">
        <v>1340</v>
      </c>
      <c r="D37" t="s">
        <v>143</v>
      </c>
      <c r="E37">
        <v>1.0020000000000001E-3</v>
      </c>
      <c r="F37">
        <v>2.483E-3</v>
      </c>
      <c r="G37">
        <v>3.7929999999999999E-3</v>
      </c>
      <c r="H37">
        <v>5.2350000000000001E-3</v>
      </c>
      <c r="I37">
        <v>6.7000000000000002E-3</v>
      </c>
      <c r="J37">
        <v>8.182E-3</v>
      </c>
      <c r="K37">
        <v>9.6600000000000002E-3</v>
      </c>
      <c r="L37">
        <v>1.1147000000000001E-2</v>
      </c>
      <c r="M37">
        <v>1.2624E-2</v>
      </c>
      <c r="N37">
        <v>1.4112E-2</v>
      </c>
      <c r="O37">
        <v>1.5585E-2</v>
      </c>
      <c r="P37">
        <v>1.7038000000000001E-2</v>
      </c>
      <c r="Q37">
        <v>1.8457999999999999E-2</v>
      </c>
      <c r="R37">
        <v>1.9827000000000001E-2</v>
      </c>
      <c r="S37">
        <v>2.1146000000000002E-2</v>
      </c>
      <c r="T37">
        <v>2.2457000000000001E-2</v>
      </c>
      <c r="U37">
        <v>2.3709000000000001E-2</v>
      </c>
      <c r="V37">
        <v>2.4896000000000001E-2</v>
      </c>
      <c r="W37">
        <v>2.6054999999999998E-2</v>
      </c>
      <c r="X37">
        <v>2.7203000000000001E-2</v>
      </c>
      <c r="Y37">
        <v>2.8324999999999999E-2</v>
      </c>
      <c r="Z37">
        <v>2.9509000000000001E-2</v>
      </c>
      <c r="AA37">
        <v>3.0726E-2</v>
      </c>
      <c r="AB37">
        <v>3.1960000000000002E-2</v>
      </c>
      <c r="AC37">
        <v>3.3230999999999997E-2</v>
      </c>
      <c r="AD37">
        <v>3.4534000000000002E-2</v>
      </c>
      <c r="AE37">
        <v>3.5874999999999997E-2</v>
      </c>
      <c r="AF37">
        <v>3.7243999999999999E-2</v>
      </c>
      <c r="AG37">
        <v>3.8661000000000001E-2</v>
      </c>
      <c r="AH37">
        <v>4.0098000000000002E-2</v>
      </c>
      <c r="AI37">
        <v>4.1596000000000001E-2</v>
      </c>
      <c r="AJ37">
        <v>4.3084999999999998E-2</v>
      </c>
      <c r="AK37" s="25">
        <v>0.129</v>
      </c>
    </row>
    <row r="38" spans="1:37">
      <c r="A38" t="s">
        <v>1293</v>
      </c>
      <c r="B38" t="s">
        <v>1341</v>
      </c>
      <c r="C38" t="s">
        <v>1342</v>
      </c>
      <c r="D38" t="s">
        <v>143</v>
      </c>
      <c r="E38">
        <v>1.0790000000000001E-3</v>
      </c>
      <c r="F38">
        <v>2.627E-3</v>
      </c>
      <c r="G38">
        <v>3.9960000000000004E-3</v>
      </c>
      <c r="H38">
        <v>5.5050000000000003E-3</v>
      </c>
      <c r="I38">
        <v>7.0369999999999999E-3</v>
      </c>
      <c r="J38">
        <v>8.5869999999999991E-3</v>
      </c>
      <c r="K38">
        <v>1.0130999999999999E-2</v>
      </c>
      <c r="L38">
        <v>1.1686E-2</v>
      </c>
      <c r="M38">
        <v>1.3228999999999999E-2</v>
      </c>
      <c r="N38">
        <v>1.4785E-2</v>
      </c>
      <c r="O38">
        <v>1.6324000000000002E-2</v>
      </c>
      <c r="P38">
        <v>1.7840999999999999E-2</v>
      </c>
      <c r="Q38">
        <v>1.9324999999999998E-2</v>
      </c>
      <c r="R38">
        <v>2.0754000000000002E-2</v>
      </c>
      <c r="S38">
        <v>2.2131999999999999E-2</v>
      </c>
      <c r="T38">
        <v>2.3501999999999999E-2</v>
      </c>
      <c r="U38">
        <v>2.4809999999999999E-2</v>
      </c>
      <c r="V38">
        <v>2.6051000000000001E-2</v>
      </c>
      <c r="W38">
        <v>2.7261000000000001E-2</v>
      </c>
      <c r="X38">
        <v>2.8461E-2</v>
      </c>
      <c r="Y38">
        <v>2.9634000000000001E-2</v>
      </c>
      <c r="Z38">
        <v>3.0872E-2</v>
      </c>
      <c r="AA38">
        <v>3.2145E-2</v>
      </c>
      <c r="AB38">
        <v>3.3434999999999999E-2</v>
      </c>
      <c r="AC38">
        <v>3.4764999999999997E-2</v>
      </c>
      <c r="AD38">
        <v>3.6128E-2</v>
      </c>
      <c r="AE38">
        <v>3.7529E-2</v>
      </c>
      <c r="AF38">
        <v>3.8961000000000003E-2</v>
      </c>
      <c r="AG38">
        <v>4.0444000000000001E-2</v>
      </c>
      <c r="AH38">
        <v>4.1946999999999998E-2</v>
      </c>
      <c r="AI38">
        <v>4.3513000000000003E-2</v>
      </c>
      <c r="AJ38">
        <v>4.5071E-2</v>
      </c>
      <c r="AK38" s="25">
        <v>0.128</v>
      </c>
    </row>
    <row r="39" spans="1:37">
      <c r="A39" t="s">
        <v>1296</v>
      </c>
      <c r="B39" t="s">
        <v>1343</v>
      </c>
      <c r="C39" t="s">
        <v>1344</v>
      </c>
      <c r="D39" t="s">
        <v>143</v>
      </c>
      <c r="E39">
        <v>1.173E-3</v>
      </c>
      <c r="F39">
        <v>3.277E-3</v>
      </c>
      <c r="G39">
        <v>5.1320000000000003E-3</v>
      </c>
      <c r="H39">
        <v>7.1739999999999998E-3</v>
      </c>
      <c r="I39">
        <v>9.247E-3</v>
      </c>
      <c r="J39">
        <v>1.1344999999999999E-2</v>
      </c>
      <c r="K39">
        <v>1.3439E-2</v>
      </c>
      <c r="L39">
        <v>1.555E-2</v>
      </c>
      <c r="M39">
        <v>1.7646999999999999E-2</v>
      </c>
      <c r="N39">
        <v>1.9764E-2</v>
      </c>
      <c r="O39">
        <v>2.1860999999999998E-2</v>
      </c>
      <c r="P39">
        <v>2.393E-2</v>
      </c>
      <c r="Q39">
        <v>2.5954999999999999E-2</v>
      </c>
      <c r="R39">
        <v>2.7907000000000001E-2</v>
      </c>
      <c r="S39">
        <v>2.9787999999999999E-2</v>
      </c>
      <c r="T39">
        <v>3.1655999999999997E-2</v>
      </c>
      <c r="U39">
        <v>3.3437000000000001E-2</v>
      </c>
      <c r="V39">
        <v>3.5122E-2</v>
      </c>
      <c r="W39">
        <v>3.6766E-2</v>
      </c>
      <c r="X39">
        <v>3.8399999999999997E-2</v>
      </c>
      <c r="Y39">
        <v>3.9995999999999997E-2</v>
      </c>
      <c r="Z39">
        <v>4.1672000000000001E-2</v>
      </c>
      <c r="AA39">
        <v>4.3390999999999999E-2</v>
      </c>
      <c r="AB39">
        <v>4.5136999999999997E-2</v>
      </c>
      <c r="AC39">
        <v>4.6937E-2</v>
      </c>
      <c r="AD39">
        <v>4.8779999999999997E-2</v>
      </c>
      <c r="AE39">
        <v>5.0677E-2</v>
      </c>
      <c r="AF39">
        <v>5.2614000000000001E-2</v>
      </c>
      <c r="AG39">
        <v>5.4620000000000002E-2</v>
      </c>
      <c r="AH39">
        <v>5.6653000000000002E-2</v>
      </c>
      <c r="AI39">
        <v>5.8771999999999998E-2</v>
      </c>
      <c r="AJ39">
        <v>6.0879000000000003E-2</v>
      </c>
      <c r="AK39" s="25">
        <v>0.13600000000000001</v>
      </c>
    </row>
    <row r="40" spans="1:37">
      <c r="A40" t="s">
        <v>1345</v>
      </c>
      <c r="B40" t="s">
        <v>1346</v>
      </c>
      <c r="C40" t="s">
        <v>1347</v>
      </c>
      <c r="D40" t="s">
        <v>143</v>
      </c>
      <c r="E40">
        <v>187.57427999999999</v>
      </c>
      <c r="F40">
        <v>188.86030600000001</v>
      </c>
      <c r="G40">
        <v>189.45253</v>
      </c>
      <c r="H40">
        <v>191.521072</v>
      </c>
      <c r="I40">
        <v>193.17640700000001</v>
      </c>
      <c r="J40">
        <v>194.81842</v>
      </c>
      <c r="K40">
        <v>196.18956</v>
      </c>
      <c r="L40">
        <v>197.63618500000001</v>
      </c>
      <c r="M40">
        <v>198.71327199999999</v>
      </c>
      <c r="N40">
        <v>199.94169600000001</v>
      </c>
      <c r="O40">
        <v>201.03848300000001</v>
      </c>
      <c r="P40">
        <v>202.179306</v>
      </c>
      <c r="Q40">
        <v>203.37266500000001</v>
      </c>
      <c r="R40">
        <v>204.406937</v>
      </c>
      <c r="S40">
        <v>205.35005200000001</v>
      </c>
      <c r="T40">
        <v>206.584869</v>
      </c>
      <c r="U40">
        <v>207.59449799999999</v>
      </c>
      <c r="V40">
        <v>208.24380500000001</v>
      </c>
      <c r="W40">
        <v>208.87114</v>
      </c>
      <c r="X40">
        <v>209.52903699999999</v>
      </c>
      <c r="Y40">
        <v>210.12629699999999</v>
      </c>
      <c r="Z40">
        <v>211.20002700000001</v>
      </c>
      <c r="AA40">
        <v>212.37970000000001</v>
      </c>
      <c r="AB40">
        <v>213.476349</v>
      </c>
      <c r="AC40">
        <v>214.70632900000001</v>
      </c>
      <c r="AD40">
        <v>215.920547</v>
      </c>
      <c r="AE40">
        <v>217.08587600000001</v>
      </c>
      <c r="AF40">
        <v>218.06191999999999</v>
      </c>
      <c r="AG40">
        <v>218.984634</v>
      </c>
      <c r="AH40">
        <v>219.717468</v>
      </c>
      <c r="AI40">
        <v>220.48529099999999</v>
      </c>
      <c r="AJ40">
        <v>220.91301000000001</v>
      </c>
      <c r="AK40" s="25">
        <v>5.0000000000000001E-3</v>
      </c>
    </row>
    <row r="41" spans="1:37">
      <c r="A41" t="s">
        <v>1348</v>
      </c>
      <c r="B41" t="s">
        <v>1349</v>
      </c>
      <c r="C41" t="s">
        <v>1350</v>
      </c>
      <c r="D41" t="s">
        <v>143</v>
      </c>
      <c r="E41">
        <v>304.29357900000002</v>
      </c>
      <c r="F41">
        <v>306.00613399999997</v>
      </c>
      <c r="G41">
        <v>308.10092200000003</v>
      </c>
      <c r="H41">
        <v>312.45867900000002</v>
      </c>
      <c r="I41">
        <v>316.32663000000002</v>
      </c>
      <c r="J41">
        <v>320.28533900000002</v>
      </c>
      <c r="K41">
        <v>323.85064699999998</v>
      </c>
      <c r="L41">
        <v>327.68258700000001</v>
      </c>
      <c r="M41">
        <v>331.151093</v>
      </c>
      <c r="N41">
        <v>335.13696299999998</v>
      </c>
      <c r="O41">
        <v>339.104919</v>
      </c>
      <c r="P41">
        <v>343.32421900000003</v>
      </c>
      <c r="Q41">
        <v>347.774811</v>
      </c>
      <c r="R41">
        <v>352.13772599999999</v>
      </c>
      <c r="S41">
        <v>356.45446800000002</v>
      </c>
      <c r="T41">
        <v>361.38421599999998</v>
      </c>
      <c r="U41">
        <v>366.03659099999999</v>
      </c>
      <c r="V41">
        <v>370.158569</v>
      </c>
      <c r="W41">
        <v>374.22772200000003</v>
      </c>
      <c r="X41">
        <v>378.29879799999998</v>
      </c>
      <c r="Y41">
        <v>382.29977400000001</v>
      </c>
      <c r="Z41">
        <v>387.11657700000001</v>
      </c>
      <c r="AA41">
        <v>392.12210099999999</v>
      </c>
      <c r="AB41">
        <v>396.88757299999997</v>
      </c>
      <c r="AC41">
        <v>401.975281</v>
      </c>
      <c r="AD41">
        <v>407.17480499999999</v>
      </c>
      <c r="AE41">
        <v>412.469604</v>
      </c>
      <c r="AF41">
        <v>417.64764400000001</v>
      </c>
      <c r="AG41">
        <v>422.97155800000002</v>
      </c>
      <c r="AH41">
        <v>428.15811200000002</v>
      </c>
      <c r="AI41">
        <v>433.59002700000002</v>
      </c>
      <c r="AJ41">
        <v>438.57507299999997</v>
      </c>
      <c r="AK41" s="25">
        <v>1.2E-2</v>
      </c>
    </row>
    <row r="42" spans="1:37">
      <c r="A42" t="s">
        <v>1351</v>
      </c>
      <c r="C42" t="s">
        <v>1352</v>
      </c>
    </row>
    <row r="43" spans="1:37">
      <c r="A43" t="s">
        <v>1270</v>
      </c>
      <c r="C43" t="s">
        <v>1353</v>
      </c>
    </row>
    <row r="44" spans="1:37">
      <c r="A44" t="s">
        <v>1272</v>
      </c>
      <c r="B44" t="s">
        <v>1354</v>
      </c>
      <c r="C44" t="s">
        <v>1355</v>
      </c>
      <c r="D44" t="s">
        <v>433</v>
      </c>
      <c r="E44">
        <v>441.157196</v>
      </c>
      <c r="F44">
        <v>437.89205900000002</v>
      </c>
      <c r="G44">
        <v>439.83160400000003</v>
      </c>
      <c r="H44">
        <v>441.86779799999999</v>
      </c>
      <c r="I44">
        <v>442.72265599999997</v>
      </c>
      <c r="J44">
        <v>443.04336499999999</v>
      </c>
      <c r="K44">
        <v>442.07513399999999</v>
      </c>
      <c r="L44">
        <v>440.67559799999998</v>
      </c>
      <c r="M44">
        <v>438.60592700000001</v>
      </c>
      <c r="N44">
        <v>437.86138899999997</v>
      </c>
      <c r="O44">
        <v>437.50488300000001</v>
      </c>
      <c r="P44">
        <v>438.10739100000001</v>
      </c>
      <c r="Q44">
        <v>439.70898399999999</v>
      </c>
      <c r="R44">
        <v>441.313965</v>
      </c>
      <c r="S44">
        <v>443.05883799999998</v>
      </c>
      <c r="T44">
        <v>446.01413000000002</v>
      </c>
      <c r="U44">
        <v>448.98794600000002</v>
      </c>
      <c r="V44">
        <v>451.22564699999998</v>
      </c>
      <c r="W44">
        <v>453.13980099999998</v>
      </c>
      <c r="X44">
        <v>454.89520299999998</v>
      </c>
      <c r="Y44">
        <v>456.47970600000002</v>
      </c>
      <c r="Z44">
        <v>458.65570100000002</v>
      </c>
      <c r="AA44">
        <v>460.71044899999998</v>
      </c>
      <c r="AB44">
        <v>462.07254</v>
      </c>
      <c r="AC44">
        <v>463.72949199999999</v>
      </c>
      <c r="AD44">
        <v>465.60632299999997</v>
      </c>
      <c r="AE44">
        <v>467.83371</v>
      </c>
      <c r="AF44">
        <v>470.27133199999997</v>
      </c>
      <c r="AG44">
        <v>473.203644</v>
      </c>
      <c r="AH44">
        <v>476.208191</v>
      </c>
      <c r="AI44">
        <v>479.49285900000001</v>
      </c>
      <c r="AJ44">
        <v>482.50286899999998</v>
      </c>
      <c r="AK44" s="25">
        <v>3.0000000000000001E-3</v>
      </c>
    </row>
    <row r="45" spans="1:37">
      <c r="A45" t="s">
        <v>1275</v>
      </c>
      <c r="B45" t="s">
        <v>1356</v>
      </c>
      <c r="C45" t="s">
        <v>1357</v>
      </c>
      <c r="D45" t="s">
        <v>433</v>
      </c>
      <c r="E45">
        <v>165.25325000000001</v>
      </c>
      <c r="F45">
        <v>163.77174400000001</v>
      </c>
      <c r="G45">
        <v>164.81059300000001</v>
      </c>
      <c r="H45">
        <v>166.24740600000001</v>
      </c>
      <c r="I45">
        <v>167.47929400000001</v>
      </c>
      <c r="J45">
        <v>168.64323400000001</v>
      </c>
      <c r="K45">
        <v>169.56104999999999</v>
      </c>
      <c r="L45">
        <v>170.66186500000001</v>
      </c>
      <c r="M45">
        <v>171.592682</v>
      </c>
      <c r="N45">
        <v>172.83995100000001</v>
      </c>
      <c r="O45">
        <v>174.33071899999999</v>
      </c>
      <c r="P45">
        <v>176.26542699999999</v>
      </c>
      <c r="Q45">
        <v>178.47993500000001</v>
      </c>
      <c r="R45">
        <v>181.147614</v>
      </c>
      <c r="S45">
        <v>184.39381399999999</v>
      </c>
      <c r="T45">
        <v>188.24662799999999</v>
      </c>
      <c r="U45">
        <v>192.21523999999999</v>
      </c>
      <c r="V45">
        <v>196.358948</v>
      </c>
      <c r="W45">
        <v>200.538849</v>
      </c>
      <c r="X45">
        <v>204.54688999999999</v>
      </c>
      <c r="Y45">
        <v>208.22743199999999</v>
      </c>
      <c r="Z45">
        <v>212.04707300000001</v>
      </c>
      <c r="AA45">
        <v>215.77032500000001</v>
      </c>
      <c r="AB45">
        <v>219.03427099999999</v>
      </c>
      <c r="AC45">
        <v>222.23971599999999</v>
      </c>
      <c r="AD45">
        <v>225.44332900000001</v>
      </c>
      <c r="AE45">
        <v>228.819275</v>
      </c>
      <c r="AF45">
        <v>232.29321300000001</v>
      </c>
      <c r="AG45">
        <v>236.019867</v>
      </c>
      <c r="AH45">
        <v>239.850922</v>
      </c>
      <c r="AI45">
        <v>243.94270299999999</v>
      </c>
      <c r="AJ45">
        <v>247.99580399999999</v>
      </c>
      <c r="AK45" s="25">
        <v>1.2999999999999999E-2</v>
      </c>
    </row>
    <row r="46" spans="1:37">
      <c r="A46" t="s">
        <v>1278</v>
      </c>
      <c r="B46" t="s">
        <v>1358</v>
      </c>
      <c r="C46" t="s">
        <v>1359</v>
      </c>
      <c r="D46" t="s">
        <v>433</v>
      </c>
      <c r="E46">
        <v>0.118809</v>
      </c>
      <c r="F46">
        <v>0.16428300000000001</v>
      </c>
      <c r="G46">
        <v>0.207394</v>
      </c>
      <c r="H46">
        <v>0.248252</v>
      </c>
      <c r="I46">
        <v>0.28783799999999998</v>
      </c>
      <c r="J46">
        <v>0.326349</v>
      </c>
      <c r="K46">
        <v>0.36307400000000001</v>
      </c>
      <c r="L46">
        <v>0.39868599999999998</v>
      </c>
      <c r="M46">
        <v>0.43301099999999998</v>
      </c>
      <c r="N46">
        <v>0.46862300000000001</v>
      </c>
      <c r="O46">
        <v>0.50453000000000003</v>
      </c>
      <c r="P46">
        <v>0.54080099999999998</v>
      </c>
      <c r="Q46">
        <v>0.57791599999999999</v>
      </c>
      <c r="R46">
        <v>0.61574899999999999</v>
      </c>
      <c r="S46">
        <v>0.65494399999999997</v>
      </c>
      <c r="T46">
        <v>0.69635800000000003</v>
      </c>
      <c r="U46">
        <v>0.73899899999999996</v>
      </c>
      <c r="V46">
        <v>0.78255200000000003</v>
      </c>
      <c r="W46">
        <v>0.82757400000000003</v>
      </c>
      <c r="X46">
        <v>0.87417</v>
      </c>
      <c r="Y46">
        <v>0.92083099999999996</v>
      </c>
      <c r="Z46">
        <v>0.96950000000000003</v>
      </c>
      <c r="AA46">
        <v>1.0190570000000001</v>
      </c>
      <c r="AB46">
        <v>1.0685150000000001</v>
      </c>
      <c r="AC46">
        <v>1.1195809999999999</v>
      </c>
      <c r="AD46">
        <v>1.172739</v>
      </c>
      <c r="AE46">
        <v>1.229028</v>
      </c>
      <c r="AF46">
        <v>1.288913</v>
      </c>
      <c r="AG46">
        <v>1.3529709999999999</v>
      </c>
      <c r="AH46">
        <v>1.4210750000000001</v>
      </c>
      <c r="AI46">
        <v>1.4937279999999999</v>
      </c>
      <c r="AJ46">
        <v>1.568978</v>
      </c>
      <c r="AK46" s="25">
        <v>8.6999999999999994E-2</v>
      </c>
    </row>
    <row r="47" spans="1:37">
      <c r="A47" t="s">
        <v>1281</v>
      </c>
      <c r="B47" t="s">
        <v>1360</v>
      </c>
      <c r="C47" t="s">
        <v>1361</v>
      </c>
      <c r="D47" t="s">
        <v>433</v>
      </c>
      <c r="E47">
        <v>6.5120999999999998E-2</v>
      </c>
      <c r="F47">
        <v>9.4085000000000002E-2</v>
      </c>
      <c r="G47">
        <v>0.12088400000000001</v>
      </c>
      <c r="H47">
        <v>0.14552599999999999</v>
      </c>
      <c r="I47">
        <v>0.168131</v>
      </c>
      <c r="J47">
        <v>0.188947</v>
      </c>
      <c r="K47">
        <v>0.207811</v>
      </c>
      <c r="L47">
        <v>0.2253</v>
      </c>
      <c r="M47">
        <v>0.2414</v>
      </c>
      <c r="N47">
        <v>0.257577</v>
      </c>
      <c r="O47">
        <v>0.27340799999999998</v>
      </c>
      <c r="P47">
        <v>0.28895900000000002</v>
      </c>
      <c r="Q47">
        <v>0.30454300000000001</v>
      </c>
      <c r="R47">
        <v>0.32011499999999998</v>
      </c>
      <c r="S47">
        <v>0.33604299999999998</v>
      </c>
      <c r="T47">
        <v>0.353269</v>
      </c>
      <c r="U47">
        <v>0.37122100000000002</v>
      </c>
      <c r="V47">
        <v>0.39024900000000001</v>
      </c>
      <c r="W47">
        <v>0.411138</v>
      </c>
      <c r="X47">
        <v>0.43421500000000002</v>
      </c>
      <c r="Y47">
        <v>0.45883699999999999</v>
      </c>
      <c r="Z47">
        <v>0.48621199999999998</v>
      </c>
      <c r="AA47">
        <v>0.51639199999999996</v>
      </c>
      <c r="AB47">
        <v>0.54925199999999996</v>
      </c>
      <c r="AC47">
        <v>0.58604699999999998</v>
      </c>
      <c r="AD47">
        <v>0.62752600000000003</v>
      </c>
      <c r="AE47">
        <v>0.67493199999999998</v>
      </c>
      <c r="AF47">
        <v>0.729155</v>
      </c>
      <c r="AG47">
        <v>0.79178800000000005</v>
      </c>
      <c r="AH47">
        <v>0.86334200000000005</v>
      </c>
      <c r="AI47">
        <v>0.945268</v>
      </c>
      <c r="AJ47">
        <v>1.0375030000000001</v>
      </c>
      <c r="AK47" s="25">
        <v>9.2999999999999999E-2</v>
      </c>
    </row>
    <row r="48" spans="1:37">
      <c r="A48" t="s">
        <v>1284</v>
      </c>
      <c r="B48" t="s">
        <v>1362</v>
      </c>
      <c r="C48" t="s">
        <v>1363</v>
      </c>
      <c r="D48" t="s">
        <v>433</v>
      </c>
      <c r="E48">
        <v>46.497841000000001</v>
      </c>
      <c r="F48">
        <v>49.158329000000002</v>
      </c>
      <c r="G48">
        <v>52.112225000000002</v>
      </c>
      <c r="H48">
        <v>54.939704999999996</v>
      </c>
      <c r="I48">
        <v>57.514206000000001</v>
      </c>
      <c r="J48">
        <v>59.959408000000003</v>
      </c>
      <c r="K48">
        <v>62.296039999999998</v>
      </c>
      <c r="L48">
        <v>64.678595999999999</v>
      </c>
      <c r="M48">
        <v>67.020629999999997</v>
      </c>
      <c r="N48">
        <v>69.605225000000004</v>
      </c>
      <c r="O48">
        <v>72.347069000000005</v>
      </c>
      <c r="P48">
        <v>75.292038000000005</v>
      </c>
      <c r="Q48">
        <v>78.398955999999998</v>
      </c>
      <c r="R48">
        <v>81.634192999999996</v>
      </c>
      <c r="S48">
        <v>85.033607000000003</v>
      </c>
      <c r="T48">
        <v>88.553832999999997</v>
      </c>
      <c r="U48">
        <v>92.122009000000006</v>
      </c>
      <c r="V48">
        <v>95.778023000000005</v>
      </c>
      <c r="W48">
        <v>99.573372000000006</v>
      </c>
      <c r="X48">
        <v>103.377533</v>
      </c>
      <c r="Y48">
        <v>107.516037</v>
      </c>
      <c r="Z48">
        <v>112.084007</v>
      </c>
      <c r="AA48">
        <v>116.901726</v>
      </c>
      <c r="AB48">
        <v>121.803589</v>
      </c>
      <c r="AC48">
        <v>126.95386499999999</v>
      </c>
      <c r="AD48">
        <v>132.40711999999999</v>
      </c>
      <c r="AE48">
        <v>138.21713299999999</v>
      </c>
      <c r="AF48">
        <v>144.36239599999999</v>
      </c>
      <c r="AG48">
        <v>150.958527</v>
      </c>
      <c r="AH48">
        <v>158.02645899999999</v>
      </c>
      <c r="AI48">
        <v>165.519882</v>
      </c>
      <c r="AJ48">
        <v>173.250122</v>
      </c>
      <c r="AK48" s="25">
        <v>4.2999999999999997E-2</v>
      </c>
    </row>
    <row r="49" spans="1:37">
      <c r="A49" t="s">
        <v>1287</v>
      </c>
      <c r="B49" t="s">
        <v>1364</v>
      </c>
      <c r="C49" t="s">
        <v>1365</v>
      </c>
      <c r="D49" t="s">
        <v>433</v>
      </c>
      <c r="E49">
        <v>6.8770000000000003E-3</v>
      </c>
      <c r="F49">
        <v>3.3409000000000001E-2</v>
      </c>
      <c r="G49">
        <v>6.0002E-2</v>
      </c>
      <c r="H49">
        <v>8.7826000000000001E-2</v>
      </c>
      <c r="I49">
        <v>0.116508</v>
      </c>
      <c r="J49">
        <v>0.145644</v>
      </c>
      <c r="K49">
        <v>0.17460300000000001</v>
      </c>
      <c r="L49">
        <v>0.20343800000000001</v>
      </c>
      <c r="M49">
        <v>0.23183799999999999</v>
      </c>
      <c r="N49">
        <v>0.26045099999999999</v>
      </c>
      <c r="O49">
        <v>0.28871000000000002</v>
      </c>
      <c r="P49">
        <v>0.316803</v>
      </c>
      <c r="Q49">
        <v>0.34513500000000003</v>
      </c>
      <c r="R49">
        <v>0.37370300000000001</v>
      </c>
      <c r="S49">
        <v>0.40274900000000002</v>
      </c>
      <c r="T49">
        <v>0.43331399999999998</v>
      </c>
      <c r="U49">
        <v>0.464866</v>
      </c>
      <c r="V49">
        <v>0.49713000000000002</v>
      </c>
      <c r="W49">
        <v>0.53060600000000002</v>
      </c>
      <c r="X49">
        <v>0.56548900000000002</v>
      </c>
      <c r="Y49">
        <v>0.60114999999999996</v>
      </c>
      <c r="Z49">
        <v>0.638733</v>
      </c>
      <c r="AA49">
        <v>0.67729200000000001</v>
      </c>
      <c r="AB49">
        <v>0.71598700000000004</v>
      </c>
      <c r="AC49">
        <v>0.75471299999999997</v>
      </c>
      <c r="AD49">
        <v>0.79391400000000001</v>
      </c>
      <c r="AE49">
        <v>0.83450299999999999</v>
      </c>
      <c r="AF49">
        <v>0.87671200000000005</v>
      </c>
      <c r="AG49">
        <v>0.92110999999999998</v>
      </c>
      <c r="AH49">
        <v>0.96747799999999995</v>
      </c>
      <c r="AI49">
        <v>1.016675</v>
      </c>
      <c r="AJ49">
        <v>1.067847</v>
      </c>
      <c r="AK49" s="25">
        <v>0.17699999999999999</v>
      </c>
    </row>
    <row r="50" spans="1:37">
      <c r="A50" t="s">
        <v>1290</v>
      </c>
      <c r="B50" t="s">
        <v>1366</v>
      </c>
      <c r="C50" t="s">
        <v>1367</v>
      </c>
      <c r="D50" t="s">
        <v>433</v>
      </c>
      <c r="E50">
        <v>0</v>
      </c>
      <c r="F50">
        <v>3.5615000000000001E-2</v>
      </c>
      <c r="G50">
        <v>7.0705000000000004E-2</v>
      </c>
      <c r="H50">
        <v>0.106888</v>
      </c>
      <c r="I50">
        <v>0.14363600000000001</v>
      </c>
      <c r="J50">
        <v>0.18027199999999999</v>
      </c>
      <c r="K50">
        <v>0.21579699999999999</v>
      </c>
      <c r="L50">
        <v>0.25021399999999999</v>
      </c>
      <c r="M50">
        <v>0.28307100000000002</v>
      </c>
      <c r="N50">
        <v>0.315693</v>
      </c>
      <c r="O50">
        <v>0.347279</v>
      </c>
      <c r="P50">
        <v>0.378245</v>
      </c>
      <c r="Q50">
        <v>0.40919800000000001</v>
      </c>
      <c r="R50">
        <v>0.44031100000000001</v>
      </c>
      <c r="S50">
        <v>0.47217799999999999</v>
      </c>
      <c r="T50">
        <v>0.50583900000000004</v>
      </c>
      <c r="U50">
        <v>0.54064400000000001</v>
      </c>
      <c r="V50">
        <v>0.57631900000000003</v>
      </c>
      <c r="W50">
        <v>0.61348599999999998</v>
      </c>
      <c r="X50">
        <v>0.652389</v>
      </c>
      <c r="Y50">
        <v>0.69220499999999996</v>
      </c>
      <c r="Z50">
        <v>0.73416599999999999</v>
      </c>
      <c r="AA50">
        <v>0.77721700000000005</v>
      </c>
      <c r="AB50">
        <v>0.82043500000000003</v>
      </c>
      <c r="AC50">
        <v>0.86351100000000003</v>
      </c>
      <c r="AD50">
        <v>0.90708900000000003</v>
      </c>
      <c r="AE50">
        <v>0.95220800000000005</v>
      </c>
      <c r="AF50">
        <v>0.99911899999999998</v>
      </c>
      <c r="AG50">
        <v>1.0485169999999999</v>
      </c>
      <c r="AH50">
        <v>1.1002000000000001</v>
      </c>
      <c r="AI50">
        <v>1.155152</v>
      </c>
      <c r="AJ50">
        <v>1.2124360000000001</v>
      </c>
      <c r="AK50" t="s">
        <v>378</v>
      </c>
    </row>
    <row r="51" spans="1:37">
      <c r="A51" t="s">
        <v>1293</v>
      </c>
      <c r="B51" t="s">
        <v>1368</v>
      </c>
      <c r="C51" t="s">
        <v>1369</v>
      </c>
      <c r="D51" t="s">
        <v>433</v>
      </c>
      <c r="E51">
        <v>0</v>
      </c>
      <c r="F51">
        <v>3.7248000000000003E-2</v>
      </c>
      <c r="G51">
        <v>7.3849999999999999E-2</v>
      </c>
      <c r="H51">
        <v>0.11193699999999999</v>
      </c>
      <c r="I51">
        <v>0.15098600000000001</v>
      </c>
      <c r="J51">
        <v>0.19039</v>
      </c>
      <c r="K51">
        <v>0.22923099999999999</v>
      </c>
      <c r="L51">
        <v>0.26759100000000002</v>
      </c>
      <c r="M51">
        <v>0.30501800000000001</v>
      </c>
      <c r="N51">
        <v>0.34267999999999998</v>
      </c>
      <c r="O51">
        <v>0.37989899999999999</v>
      </c>
      <c r="P51">
        <v>0.41696</v>
      </c>
      <c r="Q51">
        <v>0.45426699999999998</v>
      </c>
      <c r="R51">
        <v>0.49176199999999998</v>
      </c>
      <c r="S51">
        <v>0.530088</v>
      </c>
      <c r="T51">
        <v>0.57039499999999999</v>
      </c>
      <c r="U51">
        <v>0.61192400000000002</v>
      </c>
      <c r="V51">
        <v>0.65462100000000001</v>
      </c>
      <c r="W51">
        <v>0.69890099999999999</v>
      </c>
      <c r="X51">
        <v>0.74503399999999997</v>
      </c>
      <c r="Y51">
        <v>0.79214200000000001</v>
      </c>
      <c r="Z51">
        <v>0.84172999999999998</v>
      </c>
      <c r="AA51">
        <v>0.89248000000000005</v>
      </c>
      <c r="AB51">
        <v>0.94331100000000001</v>
      </c>
      <c r="AC51">
        <v>0.99398900000000001</v>
      </c>
      <c r="AD51">
        <v>1.045185</v>
      </c>
      <c r="AE51">
        <v>1.098144</v>
      </c>
      <c r="AF51">
        <v>1.15293</v>
      </c>
      <c r="AG51">
        <v>1.2102740000000001</v>
      </c>
      <c r="AH51">
        <v>1.269862</v>
      </c>
      <c r="AI51">
        <v>1.332795</v>
      </c>
      <c r="AJ51">
        <v>1.3979410000000001</v>
      </c>
      <c r="AK51" t="s">
        <v>378</v>
      </c>
    </row>
    <row r="52" spans="1:37">
      <c r="A52" t="s">
        <v>1296</v>
      </c>
      <c r="B52" t="s">
        <v>1370</v>
      </c>
      <c r="C52" t="s">
        <v>1371</v>
      </c>
      <c r="D52" t="s">
        <v>433</v>
      </c>
      <c r="E52">
        <v>0</v>
      </c>
      <c r="F52">
        <v>2.8E-5</v>
      </c>
      <c r="G52">
        <v>5.8999999999999998E-5</v>
      </c>
      <c r="H52">
        <v>9.0000000000000006E-5</v>
      </c>
      <c r="I52">
        <v>1.22E-4</v>
      </c>
      <c r="J52">
        <v>1.5200000000000001E-4</v>
      </c>
      <c r="K52">
        <v>1.8200000000000001E-4</v>
      </c>
      <c r="L52">
        <v>2.1100000000000001E-4</v>
      </c>
      <c r="M52">
        <v>2.3800000000000001E-4</v>
      </c>
      <c r="N52">
        <v>2.6400000000000002E-4</v>
      </c>
      <c r="O52">
        <v>2.8899999999999998E-4</v>
      </c>
      <c r="P52">
        <v>3.1199999999999999E-4</v>
      </c>
      <c r="Q52">
        <v>3.3399999999999999E-4</v>
      </c>
      <c r="R52">
        <v>3.5399999999999999E-4</v>
      </c>
      <c r="S52">
        <v>3.7300000000000001E-4</v>
      </c>
      <c r="T52">
        <v>3.9100000000000002E-4</v>
      </c>
      <c r="U52">
        <v>4.08E-4</v>
      </c>
      <c r="V52">
        <v>4.2299999999999998E-4</v>
      </c>
      <c r="W52">
        <v>4.37E-4</v>
      </c>
      <c r="X52">
        <v>4.4999999999999999E-4</v>
      </c>
      <c r="Y52">
        <v>4.6099999999999998E-4</v>
      </c>
      <c r="Z52">
        <v>4.7199999999999998E-4</v>
      </c>
      <c r="AA52">
        <v>4.8099999999999998E-4</v>
      </c>
      <c r="AB52">
        <v>4.8799999999999999E-4</v>
      </c>
      <c r="AC52">
        <v>4.9299999999999995E-4</v>
      </c>
      <c r="AD52">
        <v>4.9600000000000002E-4</v>
      </c>
      <c r="AE52">
        <v>4.9700000000000005E-4</v>
      </c>
      <c r="AF52">
        <v>4.9799999999999996E-4</v>
      </c>
      <c r="AG52">
        <v>4.9700000000000005E-4</v>
      </c>
      <c r="AH52">
        <v>4.9600000000000002E-4</v>
      </c>
      <c r="AI52">
        <v>4.9399999999999997E-4</v>
      </c>
      <c r="AJ52">
        <v>4.9100000000000001E-4</v>
      </c>
      <c r="AK52" t="s">
        <v>378</v>
      </c>
    </row>
    <row r="53" spans="1:37">
      <c r="A53" t="s">
        <v>1299</v>
      </c>
      <c r="B53" t="s">
        <v>1372</v>
      </c>
      <c r="C53" t="s">
        <v>1373</v>
      </c>
      <c r="D53" t="s">
        <v>433</v>
      </c>
      <c r="E53">
        <v>653.09906000000001</v>
      </c>
      <c r="F53">
        <v>651.18688999999995</v>
      </c>
      <c r="G53">
        <v>657.28716999999995</v>
      </c>
      <c r="H53">
        <v>663.75524900000005</v>
      </c>
      <c r="I53">
        <v>668.58331299999998</v>
      </c>
      <c r="J53">
        <v>672.67749000000003</v>
      </c>
      <c r="K53">
        <v>675.12268100000006</v>
      </c>
      <c r="L53">
        <v>677.36138900000003</v>
      </c>
      <c r="M53">
        <v>678.71405000000004</v>
      </c>
      <c r="N53">
        <v>681.95178199999998</v>
      </c>
      <c r="O53">
        <v>685.97686799999997</v>
      </c>
      <c r="P53">
        <v>691.60687299999995</v>
      </c>
      <c r="Q53">
        <v>698.67913799999997</v>
      </c>
      <c r="R53">
        <v>706.33783000000005</v>
      </c>
      <c r="S53">
        <v>714.88244599999996</v>
      </c>
      <c r="T53">
        <v>725.37451199999998</v>
      </c>
      <c r="U53">
        <v>736.05371100000002</v>
      </c>
      <c r="V53">
        <v>746.26403800000003</v>
      </c>
      <c r="W53">
        <v>756.33422900000005</v>
      </c>
      <c r="X53">
        <v>766.09155299999998</v>
      </c>
      <c r="Y53">
        <v>775.68896500000005</v>
      </c>
      <c r="Z53">
        <v>786.457581</v>
      </c>
      <c r="AA53">
        <v>797.26550299999997</v>
      </c>
      <c r="AB53">
        <v>807.00848399999995</v>
      </c>
      <c r="AC53">
        <v>817.24133300000005</v>
      </c>
      <c r="AD53">
        <v>828.003601</v>
      </c>
      <c r="AE53">
        <v>839.65948500000002</v>
      </c>
      <c r="AF53">
        <v>851.97448699999995</v>
      </c>
      <c r="AG53">
        <v>865.50689699999998</v>
      </c>
      <c r="AH53">
        <v>879.707581</v>
      </c>
      <c r="AI53">
        <v>894.899719</v>
      </c>
      <c r="AJ53">
        <v>910.033997</v>
      </c>
      <c r="AK53" s="25">
        <v>1.0999999999999999E-2</v>
      </c>
    </row>
    <row r="54" spans="1:37">
      <c r="A54" t="s">
        <v>1302</v>
      </c>
      <c r="C54" t="s">
        <v>1374</v>
      </c>
    </row>
    <row r="55" spans="1:37">
      <c r="A55" t="s">
        <v>1272</v>
      </c>
      <c r="B55" t="s">
        <v>1375</v>
      </c>
      <c r="C55" t="s">
        <v>1376</v>
      </c>
      <c r="D55" t="s">
        <v>433</v>
      </c>
      <c r="E55">
        <v>583.02459699999997</v>
      </c>
      <c r="F55">
        <v>577.99310300000002</v>
      </c>
      <c r="G55">
        <v>574.41558799999996</v>
      </c>
      <c r="H55">
        <v>577.80297900000005</v>
      </c>
      <c r="I55">
        <v>580.37091099999998</v>
      </c>
      <c r="J55">
        <v>582.53472899999997</v>
      </c>
      <c r="K55">
        <v>583.44079599999998</v>
      </c>
      <c r="L55">
        <v>584.75854500000003</v>
      </c>
      <c r="M55">
        <v>585.54174799999998</v>
      </c>
      <c r="N55">
        <v>587.84869400000002</v>
      </c>
      <c r="O55">
        <v>589.62292500000001</v>
      </c>
      <c r="P55">
        <v>591.53814699999998</v>
      </c>
      <c r="Q55">
        <v>593.64636199999995</v>
      </c>
      <c r="R55">
        <v>596.32000700000003</v>
      </c>
      <c r="S55">
        <v>599.68658400000004</v>
      </c>
      <c r="T55">
        <v>604.85430899999994</v>
      </c>
      <c r="U55">
        <v>610.51086399999997</v>
      </c>
      <c r="V55">
        <v>616.28326400000003</v>
      </c>
      <c r="W55">
        <v>622.91449</v>
      </c>
      <c r="X55">
        <v>630.40185499999995</v>
      </c>
      <c r="Y55">
        <v>638.54748500000005</v>
      </c>
      <c r="Z55">
        <v>648.88458300000002</v>
      </c>
      <c r="AA55">
        <v>660.36303699999996</v>
      </c>
      <c r="AB55">
        <v>672.16033900000002</v>
      </c>
      <c r="AC55">
        <v>685.79589799999997</v>
      </c>
      <c r="AD55">
        <v>700.67364499999996</v>
      </c>
      <c r="AE55">
        <v>716.37512200000003</v>
      </c>
      <c r="AF55">
        <v>732.35040300000003</v>
      </c>
      <c r="AG55">
        <v>749.33783000000005</v>
      </c>
      <c r="AH55">
        <v>766.56781000000001</v>
      </c>
      <c r="AI55">
        <v>784.67639199999996</v>
      </c>
      <c r="AJ55">
        <v>802.25427200000001</v>
      </c>
      <c r="AK55" s="25">
        <v>0.01</v>
      </c>
    </row>
    <row r="56" spans="1:37">
      <c r="A56" t="s">
        <v>1275</v>
      </c>
      <c r="B56" t="s">
        <v>1377</v>
      </c>
      <c r="C56" t="s">
        <v>1378</v>
      </c>
      <c r="D56" t="s">
        <v>433</v>
      </c>
      <c r="E56">
        <v>315.82879600000001</v>
      </c>
      <c r="F56">
        <v>309.056915</v>
      </c>
      <c r="G56">
        <v>304.745789</v>
      </c>
      <c r="H56">
        <v>303.71829200000002</v>
      </c>
      <c r="I56">
        <v>302.89953600000001</v>
      </c>
      <c r="J56">
        <v>302.99224900000002</v>
      </c>
      <c r="K56">
        <v>302.36425800000001</v>
      </c>
      <c r="L56">
        <v>302.57308999999998</v>
      </c>
      <c r="M56">
        <v>302.70324699999998</v>
      </c>
      <c r="N56">
        <v>304.23962399999999</v>
      </c>
      <c r="O56">
        <v>306.03961199999998</v>
      </c>
      <c r="P56">
        <v>307.86758400000002</v>
      </c>
      <c r="Q56">
        <v>309.70837399999999</v>
      </c>
      <c r="R56">
        <v>311.93743899999998</v>
      </c>
      <c r="S56">
        <v>314.25408900000002</v>
      </c>
      <c r="T56">
        <v>317.52252199999998</v>
      </c>
      <c r="U56">
        <v>320.71682700000002</v>
      </c>
      <c r="V56">
        <v>324.176605</v>
      </c>
      <c r="W56">
        <v>327.72357199999999</v>
      </c>
      <c r="X56">
        <v>331.34964000000002</v>
      </c>
      <c r="Y56">
        <v>335.38445999999999</v>
      </c>
      <c r="Z56">
        <v>340.35540800000001</v>
      </c>
      <c r="AA56">
        <v>345.81707799999998</v>
      </c>
      <c r="AB56">
        <v>351.28005999999999</v>
      </c>
      <c r="AC56">
        <v>357.42523199999999</v>
      </c>
      <c r="AD56">
        <v>363.95471199999997</v>
      </c>
      <c r="AE56">
        <v>370.58474699999999</v>
      </c>
      <c r="AF56">
        <v>377.17636099999999</v>
      </c>
      <c r="AG56">
        <v>383.94741800000003</v>
      </c>
      <c r="AH56">
        <v>390.685181</v>
      </c>
      <c r="AI56">
        <v>397.77218599999998</v>
      </c>
      <c r="AJ56">
        <v>404.36135899999999</v>
      </c>
      <c r="AK56" s="25">
        <v>8.0000000000000002E-3</v>
      </c>
    </row>
    <row r="57" spans="1:37">
      <c r="A57" t="s">
        <v>1278</v>
      </c>
      <c r="B57" t="s">
        <v>1379</v>
      </c>
      <c r="C57" t="s">
        <v>1380</v>
      </c>
      <c r="D57" t="s">
        <v>433</v>
      </c>
      <c r="E57">
        <v>1.0311980000000001</v>
      </c>
      <c r="F57">
        <v>1.0636859999999999</v>
      </c>
      <c r="G57">
        <v>1.092857</v>
      </c>
      <c r="H57">
        <v>1.1315189999999999</v>
      </c>
      <c r="I57">
        <v>1.1642980000000001</v>
      </c>
      <c r="J57">
        <v>1.191603</v>
      </c>
      <c r="K57">
        <v>1.2112989999999999</v>
      </c>
      <c r="L57">
        <v>1.2271339999999999</v>
      </c>
      <c r="M57">
        <v>1.2378549999999999</v>
      </c>
      <c r="N57">
        <v>1.249752</v>
      </c>
      <c r="O57">
        <v>1.259789</v>
      </c>
      <c r="P57">
        <v>1.2716860000000001</v>
      </c>
      <c r="Q57">
        <v>1.2860670000000001</v>
      </c>
      <c r="R57">
        <v>1.3052349999999999</v>
      </c>
      <c r="S57">
        <v>1.33338</v>
      </c>
      <c r="T57">
        <v>1.372206</v>
      </c>
      <c r="U57">
        <v>1.4103680000000001</v>
      </c>
      <c r="V57">
        <v>1.4528350000000001</v>
      </c>
      <c r="W57">
        <v>1.502575</v>
      </c>
      <c r="X57">
        <v>1.5592619999999999</v>
      </c>
      <c r="Y57">
        <v>1.622457</v>
      </c>
      <c r="Z57">
        <v>1.696339</v>
      </c>
      <c r="AA57">
        <v>1.7786919999999999</v>
      </c>
      <c r="AB57">
        <v>1.866223</v>
      </c>
      <c r="AC57">
        <v>1.9613449999999999</v>
      </c>
      <c r="AD57">
        <v>2.0628129999999998</v>
      </c>
      <c r="AE57">
        <v>2.1707320000000001</v>
      </c>
      <c r="AF57">
        <v>2.2845089999999999</v>
      </c>
      <c r="AG57">
        <v>2.4055070000000001</v>
      </c>
      <c r="AH57">
        <v>2.5320040000000001</v>
      </c>
      <c r="AI57">
        <v>2.6593019999999998</v>
      </c>
      <c r="AJ57">
        <v>2.7927729999999999</v>
      </c>
      <c r="AK57" s="25">
        <v>3.3000000000000002E-2</v>
      </c>
    </row>
    <row r="58" spans="1:37">
      <c r="A58" t="s">
        <v>1281</v>
      </c>
      <c r="B58" t="s">
        <v>1381</v>
      </c>
      <c r="C58" t="s">
        <v>1382</v>
      </c>
      <c r="D58" t="s">
        <v>433</v>
      </c>
      <c r="E58">
        <v>1.050346</v>
      </c>
      <c r="F58">
        <v>1.207646</v>
      </c>
      <c r="G58">
        <v>1.3411900000000001</v>
      </c>
      <c r="H58">
        <v>1.488253</v>
      </c>
      <c r="I58">
        <v>1.624819</v>
      </c>
      <c r="J58">
        <v>1.74949</v>
      </c>
      <c r="K58">
        <v>1.85897</v>
      </c>
      <c r="L58">
        <v>1.9580690000000001</v>
      </c>
      <c r="M58">
        <v>2.0441609999999999</v>
      </c>
      <c r="N58">
        <v>2.1284879999999999</v>
      </c>
      <c r="O58">
        <v>2.2029770000000002</v>
      </c>
      <c r="P58">
        <v>2.268974</v>
      </c>
      <c r="Q58">
        <v>2.3290320000000002</v>
      </c>
      <c r="R58">
        <v>2.38456</v>
      </c>
      <c r="S58">
        <v>2.4387829999999999</v>
      </c>
      <c r="T58">
        <v>2.496658</v>
      </c>
      <c r="U58">
        <v>2.5535199999999998</v>
      </c>
      <c r="V58">
        <v>2.6101809999999999</v>
      </c>
      <c r="W58">
        <v>2.6738110000000002</v>
      </c>
      <c r="X58">
        <v>2.7433529999999999</v>
      </c>
      <c r="Y58">
        <v>2.819944</v>
      </c>
      <c r="Z58">
        <v>2.9109910000000001</v>
      </c>
      <c r="AA58">
        <v>3.0111810000000001</v>
      </c>
      <c r="AB58">
        <v>3.1171389999999999</v>
      </c>
      <c r="AC58">
        <v>3.230067</v>
      </c>
      <c r="AD58">
        <v>3.3498489999999999</v>
      </c>
      <c r="AE58">
        <v>3.4798849999999999</v>
      </c>
      <c r="AF58">
        <v>3.6189960000000001</v>
      </c>
      <c r="AG58">
        <v>3.7682579999999999</v>
      </c>
      <c r="AH58">
        <v>3.9251360000000002</v>
      </c>
      <c r="AI58">
        <v>4.0935050000000004</v>
      </c>
      <c r="AJ58">
        <v>4.265917</v>
      </c>
      <c r="AK58" s="25">
        <v>4.5999999999999999E-2</v>
      </c>
    </row>
    <row r="59" spans="1:37">
      <c r="A59" t="s">
        <v>1284</v>
      </c>
      <c r="B59" t="s">
        <v>1383</v>
      </c>
      <c r="C59" t="s">
        <v>1384</v>
      </c>
      <c r="D59" t="s">
        <v>433</v>
      </c>
      <c r="E59">
        <v>9.4828349999999997</v>
      </c>
      <c r="F59">
        <v>10.353316</v>
      </c>
      <c r="G59">
        <v>11.077837000000001</v>
      </c>
      <c r="H59">
        <v>11.898273</v>
      </c>
      <c r="I59">
        <v>12.652618</v>
      </c>
      <c r="J59">
        <v>13.354524</v>
      </c>
      <c r="K59">
        <v>13.98645</v>
      </c>
      <c r="L59">
        <v>14.598272</v>
      </c>
      <c r="M59">
        <v>15.180287999999999</v>
      </c>
      <c r="N59">
        <v>15.818108000000001</v>
      </c>
      <c r="O59">
        <v>16.459503000000002</v>
      </c>
      <c r="P59">
        <v>17.141638</v>
      </c>
      <c r="Q59">
        <v>17.848969</v>
      </c>
      <c r="R59">
        <v>18.59273</v>
      </c>
      <c r="S59">
        <v>19.358318000000001</v>
      </c>
      <c r="T59">
        <v>20.264858</v>
      </c>
      <c r="U59">
        <v>21.222511000000001</v>
      </c>
      <c r="V59">
        <v>22.199218999999999</v>
      </c>
      <c r="W59">
        <v>23.228912000000001</v>
      </c>
      <c r="X59">
        <v>24.323354999999999</v>
      </c>
      <c r="Y59">
        <v>25.495858999999999</v>
      </c>
      <c r="Z59">
        <v>26.821542999999998</v>
      </c>
      <c r="AA59">
        <v>28.249226</v>
      </c>
      <c r="AB59">
        <v>29.736028999999998</v>
      </c>
      <c r="AC59">
        <v>31.319799</v>
      </c>
      <c r="AD59">
        <v>32.985965999999998</v>
      </c>
      <c r="AE59">
        <v>34.739516999999999</v>
      </c>
      <c r="AF59">
        <v>36.568747999999999</v>
      </c>
      <c r="AG59">
        <v>38.496983</v>
      </c>
      <c r="AH59">
        <v>40.492328999999998</v>
      </c>
      <c r="AI59">
        <v>42.628383999999997</v>
      </c>
      <c r="AJ59">
        <v>44.84111</v>
      </c>
      <c r="AK59" s="25">
        <v>5.0999999999999997E-2</v>
      </c>
    </row>
    <row r="60" spans="1:37">
      <c r="A60" t="s">
        <v>1287</v>
      </c>
      <c r="B60" t="s">
        <v>1385</v>
      </c>
      <c r="C60" t="s">
        <v>1386</v>
      </c>
      <c r="D60" t="s">
        <v>433</v>
      </c>
      <c r="E60">
        <v>0</v>
      </c>
      <c r="F60">
        <v>4.1431000000000003E-2</v>
      </c>
      <c r="G60">
        <v>7.5705999999999996E-2</v>
      </c>
      <c r="H60">
        <v>0.112205</v>
      </c>
      <c r="I60">
        <v>0.14784600000000001</v>
      </c>
      <c r="J60">
        <v>0.18235000000000001</v>
      </c>
      <c r="K60">
        <v>0.21523900000000001</v>
      </c>
      <c r="L60">
        <v>0.24697</v>
      </c>
      <c r="M60">
        <v>0.27730500000000002</v>
      </c>
      <c r="N60">
        <v>0.30797799999999997</v>
      </c>
      <c r="O60">
        <v>0.33827000000000002</v>
      </c>
      <c r="P60">
        <v>0.36861699999999997</v>
      </c>
      <c r="Q60">
        <v>0.39913100000000001</v>
      </c>
      <c r="R60">
        <v>0.43008099999999999</v>
      </c>
      <c r="S60">
        <v>0.46210600000000002</v>
      </c>
      <c r="T60">
        <v>0.49626599999999998</v>
      </c>
      <c r="U60">
        <v>0.53132100000000004</v>
      </c>
      <c r="V60">
        <v>0.56702799999999998</v>
      </c>
      <c r="W60">
        <v>0.60456699999999997</v>
      </c>
      <c r="X60">
        <v>0.64444000000000001</v>
      </c>
      <c r="Y60">
        <v>0.68461000000000005</v>
      </c>
      <c r="Z60">
        <v>0.729155</v>
      </c>
      <c r="AA60">
        <v>0.77676299999999998</v>
      </c>
      <c r="AB60">
        <v>0.82617700000000005</v>
      </c>
      <c r="AC60">
        <v>0.87857200000000002</v>
      </c>
      <c r="AD60">
        <v>0.93350299999999997</v>
      </c>
      <c r="AE60">
        <v>0.99112299999999998</v>
      </c>
      <c r="AF60">
        <v>1.051282</v>
      </c>
      <c r="AG60">
        <v>1.114665</v>
      </c>
      <c r="AH60">
        <v>1.1806110000000001</v>
      </c>
      <c r="AI60">
        <v>1.250659</v>
      </c>
      <c r="AJ60">
        <v>1.3228580000000001</v>
      </c>
      <c r="AK60" t="s">
        <v>378</v>
      </c>
    </row>
    <row r="61" spans="1:37">
      <c r="A61" t="s">
        <v>1290</v>
      </c>
      <c r="B61" t="s">
        <v>1387</v>
      </c>
      <c r="C61" t="s">
        <v>1388</v>
      </c>
      <c r="D61" t="s">
        <v>433</v>
      </c>
      <c r="E61">
        <v>0</v>
      </c>
      <c r="F61">
        <v>5.4136999999999998E-2</v>
      </c>
      <c r="G61">
        <v>9.9056000000000005E-2</v>
      </c>
      <c r="H61">
        <v>0.14654300000000001</v>
      </c>
      <c r="I61">
        <v>0.19268399999999999</v>
      </c>
      <c r="J61">
        <v>0.23691400000000001</v>
      </c>
      <c r="K61">
        <v>0.27852199999999999</v>
      </c>
      <c r="L61">
        <v>0.31877899999999998</v>
      </c>
      <c r="M61">
        <v>0.35763</v>
      </c>
      <c r="N61">
        <v>0.39704800000000001</v>
      </c>
      <c r="O61">
        <v>0.43594699999999997</v>
      </c>
      <c r="P61">
        <v>0.474798</v>
      </c>
      <c r="Q61">
        <v>0.51375800000000005</v>
      </c>
      <c r="R61">
        <v>0.55302899999999999</v>
      </c>
      <c r="S61">
        <v>0.59341600000000005</v>
      </c>
      <c r="T61">
        <v>0.63638099999999997</v>
      </c>
      <c r="U61">
        <v>0.680369</v>
      </c>
      <c r="V61">
        <v>0.72509199999999996</v>
      </c>
      <c r="W61">
        <v>0.77207099999999995</v>
      </c>
      <c r="X61">
        <v>0.82197399999999998</v>
      </c>
      <c r="Y61">
        <v>0.87213799999999997</v>
      </c>
      <c r="Z61">
        <v>0.92780899999999999</v>
      </c>
      <c r="AA61">
        <v>0.987321</v>
      </c>
      <c r="AB61">
        <v>1.0490820000000001</v>
      </c>
      <c r="AC61">
        <v>1.114601</v>
      </c>
      <c r="AD61">
        <v>1.183327</v>
      </c>
      <c r="AE61">
        <v>1.2554240000000001</v>
      </c>
      <c r="AF61">
        <v>1.330689</v>
      </c>
      <c r="AG61">
        <v>1.409994</v>
      </c>
      <c r="AH61">
        <v>1.49251</v>
      </c>
      <c r="AI61">
        <v>1.580179</v>
      </c>
      <c r="AJ61">
        <v>1.670534</v>
      </c>
      <c r="AK61" t="s">
        <v>378</v>
      </c>
    </row>
    <row r="62" spans="1:37">
      <c r="A62" t="s">
        <v>1293</v>
      </c>
      <c r="B62" t="s">
        <v>1389</v>
      </c>
      <c r="C62" t="s">
        <v>1390</v>
      </c>
      <c r="D62" t="s">
        <v>433</v>
      </c>
      <c r="E62">
        <v>0</v>
      </c>
      <c r="F62">
        <v>5.7832000000000001E-2</v>
      </c>
      <c r="G62">
        <v>0.105569</v>
      </c>
      <c r="H62">
        <v>0.156221</v>
      </c>
      <c r="I62">
        <v>0.20543</v>
      </c>
      <c r="J62">
        <v>0.25276900000000002</v>
      </c>
      <c r="K62">
        <v>0.29756300000000002</v>
      </c>
      <c r="L62">
        <v>0.34062799999999999</v>
      </c>
      <c r="M62">
        <v>0.38162499999999999</v>
      </c>
      <c r="N62">
        <v>0.42316799999999999</v>
      </c>
      <c r="O62">
        <v>0.46413399999999999</v>
      </c>
      <c r="P62">
        <v>0.50509000000000004</v>
      </c>
      <c r="Q62">
        <v>0.54625299999999999</v>
      </c>
      <c r="R62">
        <v>0.58797100000000002</v>
      </c>
      <c r="S62">
        <v>0.63110599999999994</v>
      </c>
      <c r="T62">
        <v>0.67711200000000005</v>
      </c>
      <c r="U62">
        <v>0.72432600000000003</v>
      </c>
      <c r="V62">
        <v>0.77242599999999995</v>
      </c>
      <c r="W62">
        <v>0.82300700000000004</v>
      </c>
      <c r="X62">
        <v>0.87674300000000005</v>
      </c>
      <c r="Y62">
        <v>0.93076899999999996</v>
      </c>
      <c r="Z62">
        <v>0.99221700000000002</v>
      </c>
      <c r="AA62">
        <v>1.0574570000000001</v>
      </c>
      <c r="AB62">
        <v>1.1246640000000001</v>
      </c>
      <c r="AC62">
        <v>1.1952860000000001</v>
      </c>
      <c r="AD62">
        <v>1.2685409999999999</v>
      </c>
      <c r="AE62">
        <v>1.3444480000000001</v>
      </c>
      <c r="AF62">
        <v>1.42265</v>
      </c>
      <c r="AG62">
        <v>1.5039089999999999</v>
      </c>
      <c r="AH62">
        <v>1.5872649999999999</v>
      </c>
      <c r="AI62">
        <v>1.674744</v>
      </c>
      <c r="AJ62">
        <v>1.763795</v>
      </c>
      <c r="AK62" t="s">
        <v>378</v>
      </c>
    </row>
    <row r="63" spans="1:37">
      <c r="A63" t="s">
        <v>1296</v>
      </c>
      <c r="B63" t="s">
        <v>1391</v>
      </c>
      <c r="C63" t="s">
        <v>1392</v>
      </c>
      <c r="D63" t="s">
        <v>433</v>
      </c>
      <c r="E63">
        <v>0</v>
      </c>
      <c r="F63">
        <v>0.10212400000000001</v>
      </c>
      <c r="G63">
        <v>0.189609</v>
      </c>
      <c r="H63">
        <v>0.28387000000000001</v>
      </c>
      <c r="I63">
        <v>0.37750400000000001</v>
      </c>
      <c r="J63">
        <v>0.470248</v>
      </c>
      <c r="K63">
        <v>0.56135000000000002</v>
      </c>
      <c r="L63">
        <v>0.65250300000000006</v>
      </c>
      <c r="M63">
        <v>0.74356100000000003</v>
      </c>
      <c r="N63">
        <v>0.83711899999999995</v>
      </c>
      <c r="O63">
        <v>0.93259800000000004</v>
      </c>
      <c r="P63">
        <v>1.030813</v>
      </c>
      <c r="Q63">
        <v>1.131737</v>
      </c>
      <c r="R63">
        <v>1.235071</v>
      </c>
      <c r="S63">
        <v>1.3413470000000001</v>
      </c>
      <c r="T63">
        <v>1.4536359999999999</v>
      </c>
      <c r="U63">
        <v>1.5682179999999999</v>
      </c>
      <c r="V63">
        <v>1.684326</v>
      </c>
      <c r="W63">
        <v>1.8054239999999999</v>
      </c>
      <c r="X63">
        <v>1.9329350000000001</v>
      </c>
      <c r="Y63">
        <v>2.0619299999999998</v>
      </c>
      <c r="Z63">
        <v>2.2034980000000002</v>
      </c>
      <c r="AA63">
        <v>2.3540890000000001</v>
      </c>
      <c r="AB63">
        <v>2.5098509999999998</v>
      </c>
      <c r="AC63">
        <v>2.6743890000000001</v>
      </c>
      <c r="AD63">
        <v>2.8463720000000001</v>
      </c>
      <c r="AE63">
        <v>3.026275</v>
      </c>
      <c r="AF63">
        <v>3.2136640000000001</v>
      </c>
      <c r="AG63">
        <v>3.4108040000000002</v>
      </c>
      <c r="AH63">
        <v>3.6156299999999999</v>
      </c>
      <c r="AI63">
        <v>3.8328950000000002</v>
      </c>
      <c r="AJ63">
        <v>4.0566250000000004</v>
      </c>
      <c r="AK63" t="s">
        <v>378</v>
      </c>
    </row>
    <row r="64" spans="1:37">
      <c r="A64" t="s">
        <v>1322</v>
      </c>
      <c r="B64" t="s">
        <v>1393</v>
      </c>
      <c r="C64" t="s">
        <v>1394</v>
      </c>
      <c r="D64" t="s">
        <v>433</v>
      </c>
      <c r="E64">
        <v>910.41778599999998</v>
      </c>
      <c r="F64">
        <v>899.93042000000003</v>
      </c>
      <c r="G64">
        <v>893.14288299999998</v>
      </c>
      <c r="H64">
        <v>896.737976</v>
      </c>
      <c r="I64">
        <v>899.63562000000002</v>
      </c>
      <c r="J64">
        <v>902.96520999999996</v>
      </c>
      <c r="K64">
        <v>904.21435499999995</v>
      </c>
      <c r="L64">
        <v>906.67358400000001</v>
      </c>
      <c r="M64">
        <v>908.46752900000001</v>
      </c>
      <c r="N64">
        <v>913.25018299999999</v>
      </c>
      <c r="O64">
        <v>917.75579800000003</v>
      </c>
      <c r="P64">
        <v>922.46752900000001</v>
      </c>
      <c r="Q64">
        <v>927.40960700000005</v>
      </c>
      <c r="R64">
        <v>933.34637499999997</v>
      </c>
      <c r="S64">
        <v>940.09899900000005</v>
      </c>
      <c r="T64">
        <v>949.77417000000003</v>
      </c>
      <c r="U64">
        <v>959.91821300000004</v>
      </c>
      <c r="V64">
        <v>970.47113000000002</v>
      </c>
      <c r="W64">
        <v>982.04840100000001</v>
      </c>
      <c r="X64">
        <v>994.65356399999996</v>
      </c>
      <c r="Y64">
        <v>1008.41925</v>
      </c>
      <c r="Z64">
        <v>1025.5217290000001</v>
      </c>
      <c r="AA64">
        <v>1044.3946530000001</v>
      </c>
      <c r="AB64">
        <v>1063.670044</v>
      </c>
      <c r="AC64">
        <v>1085.595337</v>
      </c>
      <c r="AD64">
        <v>1109.258789</v>
      </c>
      <c r="AE64">
        <v>1133.9672849999999</v>
      </c>
      <c r="AF64">
        <v>1159.0173339999999</v>
      </c>
      <c r="AG64">
        <v>1185.3967290000001</v>
      </c>
      <c r="AH64">
        <v>1212.078125</v>
      </c>
      <c r="AI64">
        <v>1240.168091</v>
      </c>
      <c r="AJ64">
        <v>1267.3295900000001</v>
      </c>
      <c r="AK64" s="25">
        <v>1.0999999999999999E-2</v>
      </c>
    </row>
    <row r="65" spans="1:37">
      <c r="A65" t="s">
        <v>1325</v>
      </c>
      <c r="C65" t="s">
        <v>1395</v>
      </c>
    </row>
    <row r="66" spans="1:37">
      <c r="A66" t="s">
        <v>1272</v>
      </c>
      <c r="B66" t="s">
        <v>1396</v>
      </c>
      <c r="C66" t="s">
        <v>1397</v>
      </c>
      <c r="D66" t="s">
        <v>433</v>
      </c>
      <c r="E66">
        <v>4258.8935549999997</v>
      </c>
      <c r="F66">
        <v>4261.8046880000002</v>
      </c>
      <c r="G66">
        <v>4249.5454099999997</v>
      </c>
      <c r="H66">
        <v>4263.8999020000001</v>
      </c>
      <c r="I66">
        <v>4263.2407229999999</v>
      </c>
      <c r="J66">
        <v>4255.408203</v>
      </c>
      <c r="K66">
        <v>4234.6005859999996</v>
      </c>
      <c r="L66">
        <v>4208.3652339999999</v>
      </c>
      <c r="M66">
        <v>4168.0278319999998</v>
      </c>
      <c r="N66">
        <v>4130.4516599999997</v>
      </c>
      <c r="O66">
        <v>4088.2873540000001</v>
      </c>
      <c r="P66">
        <v>4046.9008789999998</v>
      </c>
      <c r="Q66">
        <v>4007.7470699999999</v>
      </c>
      <c r="R66">
        <v>3968.341797</v>
      </c>
      <c r="S66">
        <v>3932.72876</v>
      </c>
      <c r="T66">
        <v>3908.383057</v>
      </c>
      <c r="U66">
        <v>3884.9284670000002</v>
      </c>
      <c r="V66">
        <v>3858.9304200000001</v>
      </c>
      <c r="W66">
        <v>3835.9160160000001</v>
      </c>
      <c r="X66">
        <v>3816.3884280000002</v>
      </c>
      <c r="Y66">
        <v>3797.9157709999999</v>
      </c>
      <c r="Z66">
        <v>3790.0532229999999</v>
      </c>
      <c r="AA66">
        <v>3785.5739749999998</v>
      </c>
      <c r="AB66">
        <v>3781.9626459999999</v>
      </c>
      <c r="AC66">
        <v>3782.6320799999999</v>
      </c>
      <c r="AD66">
        <v>3784.6203609999998</v>
      </c>
      <c r="AE66">
        <v>3786.8791500000002</v>
      </c>
      <c r="AF66">
        <v>3786.2353520000001</v>
      </c>
      <c r="AG66">
        <v>3784.7204590000001</v>
      </c>
      <c r="AH66">
        <v>3779.7983399999998</v>
      </c>
      <c r="AI66">
        <v>3774.7878420000002</v>
      </c>
      <c r="AJ66">
        <v>3762.914307</v>
      </c>
      <c r="AK66" s="25">
        <v>-4.0000000000000001E-3</v>
      </c>
    </row>
    <row r="67" spans="1:37">
      <c r="A67" t="s">
        <v>1275</v>
      </c>
      <c r="B67" t="s">
        <v>1398</v>
      </c>
      <c r="C67" t="s">
        <v>1399</v>
      </c>
      <c r="D67" t="s">
        <v>433</v>
      </c>
      <c r="E67">
        <v>4.3203969999999998</v>
      </c>
      <c r="F67">
        <v>3.7729900000000001</v>
      </c>
      <c r="G67">
        <v>3.344595</v>
      </c>
      <c r="H67">
        <v>2.9991349999999999</v>
      </c>
      <c r="I67">
        <v>2.7104729999999999</v>
      </c>
      <c r="J67">
        <v>2.470364</v>
      </c>
      <c r="K67">
        <v>2.2545579999999998</v>
      </c>
      <c r="L67">
        <v>2.083097</v>
      </c>
      <c r="M67">
        <v>1.944591</v>
      </c>
      <c r="N67">
        <v>1.8292710000000001</v>
      </c>
      <c r="O67">
        <v>1.7286619999999999</v>
      </c>
      <c r="P67">
        <v>1.654342</v>
      </c>
      <c r="Q67">
        <v>1.5871120000000001</v>
      </c>
      <c r="R67">
        <v>1.521109</v>
      </c>
      <c r="S67">
        <v>1.4654769999999999</v>
      </c>
      <c r="T67">
        <v>1.4214629999999999</v>
      </c>
      <c r="U67">
        <v>1.3867799999999999</v>
      </c>
      <c r="V67">
        <v>1.3507910000000001</v>
      </c>
      <c r="W67">
        <v>1.3211740000000001</v>
      </c>
      <c r="X67">
        <v>1.2964929999999999</v>
      </c>
      <c r="Y67">
        <v>1.2763990000000001</v>
      </c>
      <c r="Z67">
        <v>1.2585770000000001</v>
      </c>
      <c r="AA67">
        <v>1.244642</v>
      </c>
      <c r="AB67">
        <v>1.228456</v>
      </c>
      <c r="AC67">
        <v>1.2141900000000001</v>
      </c>
      <c r="AD67">
        <v>1.2063680000000001</v>
      </c>
      <c r="AE67">
        <v>1.2033180000000001</v>
      </c>
      <c r="AF67">
        <v>1.203184</v>
      </c>
      <c r="AG67">
        <v>1.205252</v>
      </c>
      <c r="AH67">
        <v>1.2085140000000001</v>
      </c>
      <c r="AI67">
        <v>1.2125090000000001</v>
      </c>
      <c r="AJ67">
        <v>1.2155800000000001</v>
      </c>
      <c r="AK67" s="25">
        <v>-0.04</v>
      </c>
    </row>
    <row r="68" spans="1:37">
      <c r="A68" t="s">
        <v>1278</v>
      </c>
      <c r="B68" t="s">
        <v>1400</v>
      </c>
      <c r="C68" t="s">
        <v>1401</v>
      </c>
      <c r="D68" t="s">
        <v>433</v>
      </c>
      <c r="E68">
        <v>0.81035999999999997</v>
      </c>
      <c r="F68">
        <v>0.88074200000000002</v>
      </c>
      <c r="G68">
        <v>0.92737999999999998</v>
      </c>
      <c r="H68">
        <v>0.96953199999999995</v>
      </c>
      <c r="I68">
        <v>0.99768699999999999</v>
      </c>
      <c r="J68">
        <v>1.0155190000000001</v>
      </c>
      <c r="K68">
        <v>1.0236959999999999</v>
      </c>
      <c r="L68">
        <v>1.0280419999999999</v>
      </c>
      <c r="M68">
        <v>1.027307</v>
      </c>
      <c r="N68">
        <v>1.025817</v>
      </c>
      <c r="O68">
        <v>1.019911</v>
      </c>
      <c r="P68">
        <v>1.012302</v>
      </c>
      <c r="Q68">
        <v>1.002529</v>
      </c>
      <c r="R68">
        <v>0.99024199999999996</v>
      </c>
      <c r="S68">
        <v>0.97972000000000004</v>
      </c>
      <c r="T68">
        <v>0.97428800000000004</v>
      </c>
      <c r="U68">
        <v>0.97069799999999995</v>
      </c>
      <c r="V68">
        <v>0.96732600000000002</v>
      </c>
      <c r="W68">
        <v>0.96654399999999996</v>
      </c>
      <c r="X68">
        <v>0.96812100000000001</v>
      </c>
      <c r="Y68">
        <v>0.97136199999999995</v>
      </c>
      <c r="Z68">
        <v>0.97843999999999998</v>
      </c>
      <c r="AA68">
        <v>0.98815699999999995</v>
      </c>
      <c r="AB68">
        <v>0.99858800000000003</v>
      </c>
      <c r="AC68">
        <v>1.0108630000000001</v>
      </c>
      <c r="AD68">
        <v>1.0241260000000001</v>
      </c>
      <c r="AE68">
        <v>1.038324</v>
      </c>
      <c r="AF68">
        <v>1.0530139999999999</v>
      </c>
      <c r="AG68">
        <v>1.0687009999999999</v>
      </c>
      <c r="AH68">
        <v>1.084441</v>
      </c>
      <c r="AI68">
        <v>1.100616</v>
      </c>
      <c r="AJ68">
        <v>1.1152580000000001</v>
      </c>
      <c r="AK68" s="25">
        <v>0.01</v>
      </c>
    </row>
    <row r="69" spans="1:37">
      <c r="A69" t="s">
        <v>1281</v>
      </c>
      <c r="B69" t="s">
        <v>1402</v>
      </c>
      <c r="C69" t="s">
        <v>1403</v>
      </c>
      <c r="D69" t="s">
        <v>433</v>
      </c>
      <c r="E69">
        <v>54.018715</v>
      </c>
      <c r="F69">
        <v>55.463638000000003</v>
      </c>
      <c r="G69">
        <v>55.808174000000001</v>
      </c>
      <c r="H69">
        <v>55.930511000000003</v>
      </c>
      <c r="I69">
        <v>55.447971000000003</v>
      </c>
      <c r="J69">
        <v>54.599007</v>
      </c>
      <c r="K69">
        <v>53.420699999999997</v>
      </c>
      <c r="L69">
        <v>52.219292000000003</v>
      </c>
      <c r="M69">
        <v>50.991528000000002</v>
      </c>
      <c r="N69">
        <v>50.042858000000003</v>
      </c>
      <c r="O69">
        <v>49.285625000000003</v>
      </c>
      <c r="P69">
        <v>48.774540000000002</v>
      </c>
      <c r="Q69">
        <v>48.562389000000003</v>
      </c>
      <c r="R69">
        <v>48.731358</v>
      </c>
      <c r="S69">
        <v>49.389426999999998</v>
      </c>
      <c r="T69">
        <v>50.651195999999999</v>
      </c>
      <c r="U69">
        <v>52.379097000000002</v>
      </c>
      <c r="V69">
        <v>54.589919999999999</v>
      </c>
      <c r="W69">
        <v>57.391990999999997</v>
      </c>
      <c r="X69">
        <v>60.769581000000002</v>
      </c>
      <c r="Y69">
        <v>64.687804999999997</v>
      </c>
      <c r="Z69">
        <v>69.351860000000002</v>
      </c>
      <c r="AA69">
        <v>74.716910999999996</v>
      </c>
      <c r="AB69">
        <v>80.670676999999998</v>
      </c>
      <c r="AC69">
        <v>87.341583</v>
      </c>
      <c r="AD69">
        <v>94.783591999999999</v>
      </c>
      <c r="AE69">
        <v>102.965988</v>
      </c>
      <c r="AF69">
        <v>111.882729</v>
      </c>
      <c r="AG69">
        <v>121.739952</v>
      </c>
      <c r="AH69">
        <v>132.43810999999999</v>
      </c>
      <c r="AI69">
        <v>144.23968500000001</v>
      </c>
      <c r="AJ69">
        <v>157.006958</v>
      </c>
      <c r="AK69" s="25">
        <v>3.5000000000000003E-2</v>
      </c>
    </row>
    <row r="70" spans="1:37">
      <c r="A70" t="s">
        <v>1284</v>
      </c>
      <c r="B70" t="s">
        <v>1404</v>
      </c>
      <c r="C70" t="s">
        <v>1405</v>
      </c>
      <c r="D70" t="s">
        <v>433</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t="s">
        <v>378</v>
      </c>
    </row>
    <row r="71" spans="1:37">
      <c r="A71" t="s">
        <v>1287</v>
      </c>
      <c r="B71" t="s">
        <v>1406</v>
      </c>
      <c r="C71" t="s">
        <v>1407</v>
      </c>
      <c r="D71" t="s">
        <v>433</v>
      </c>
      <c r="E71">
        <v>0</v>
      </c>
      <c r="F71">
        <v>2.1332E-2</v>
      </c>
      <c r="G71">
        <v>3.3848000000000003E-2</v>
      </c>
      <c r="H71">
        <v>4.7562E-2</v>
      </c>
      <c r="I71">
        <v>6.1388999999999999E-2</v>
      </c>
      <c r="J71">
        <v>7.5212000000000001E-2</v>
      </c>
      <c r="K71">
        <v>8.8771000000000003E-2</v>
      </c>
      <c r="L71">
        <v>0.102144</v>
      </c>
      <c r="M71">
        <v>0.11509800000000001</v>
      </c>
      <c r="N71">
        <v>0.128</v>
      </c>
      <c r="O71">
        <v>0.14044499999999999</v>
      </c>
      <c r="P71">
        <v>0.15237500000000001</v>
      </c>
      <c r="Q71">
        <v>0.163689</v>
      </c>
      <c r="R71">
        <v>0.174286</v>
      </c>
      <c r="S71">
        <v>0.18429499999999999</v>
      </c>
      <c r="T71">
        <v>0.194073</v>
      </c>
      <c r="U71">
        <v>0.20322599999999999</v>
      </c>
      <c r="V71">
        <v>0.211668</v>
      </c>
      <c r="W71">
        <v>0.219943</v>
      </c>
      <c r="X71">
        <v>0.228433</v>
      </c>
      <c r="Y71">
        <v>0.23647899999999999</v>
      </c>
      <c r="Z71">
        <v>0.24471499999999999</v>
      </c>
      <c r="AA71">
        <v>0.25332500000000002</v>
      </c>
      <c r="AB71">
        <v>0.26257399999999997</v>
      </c>
      <c r="AC71">
        <v>0.27210400000000001</v>
      </c>
      <c r="AD71">
        <v>0.28200700000000001</v>
      </c>
      <c r="AE71">
        <v>0.292321</v>
      </c>
      <c r="AF71">
        <v>0.30295800000000001</v>
      </c>
      <c r="AG71">
        <v>0.31404799999999999</v>
      </c>
      <c r="AH71">
        <v>0.32534200000000002</v>
      </c>
      <c r="AI71">
        <v>0.33716200000000002</v>
      </c>
      <c r="AJ71">
        <v>0.348937</v>
      </c>
      <c r="AK71" t="s">
        <v>378</v>
      </c>
    </row>
    <row r="72" spans="1:37">
      <c r="A72" t="s">
        <v>1290</v>
      </c>
      <c r="B72" t="s">
        <v>1408</v>
      </c>
      <c r="C72" t="s">
        <v>1409</v>
      </c>
      <c r="D72" t="s">
        <v>433</v>
      </c>
      <c r="E72">
        <v>5.6251000000000002E-2</v>
      </c>
      <c r="F72">
        <v>8.0829999999999999E-2</v>
      </c>
      <c r="G72">
        <v>0.100725</v>
      </c>
      <c r="H72">
        <v>0.12249400000000001</v>
      </c>
      <c r="I72">
        <v>0.14388300000000001</v>
      </c>
      <c r="J72">
        <v>0.16462499999999999</v>
      </c>
      <c r="K72">
        <v>0.184198</v>
      </c>
      <c r="L72">
        <v>0.20288600000000001</v>
      </c>
      <c r="M72">
        <v>0.220273</v>
      </c>
      <c r="N72">
        <v>0.23721600000000001</v>
      </c>
      <c r="O72">
        <v>0.25312699999999999</v>
      </c>
      <c r="P72">
        <v>0.26810099999999998</v>
      </c>
      <c r="Q72">
        <v>0.28205999999999998</v>
      </c>
      <c r="R72">
        <v>0.294987</v>
      </c>
      <c r="S72">
        <v>0.30734</v>
      </c>
      <c r="T72">
        <v>0.31993100000000002</v>
      </c>
      <c r="U72">
        <v>0.33229399999999998</v>
      </c>
      <c r="V72">
        <v>0.34462799999999999</v>
      </c>
      <c r="W72">
        <v>0.35570800000000002</v>
      </c>
      <c r="X72">
        <v>0.3664</v>
      </c>
      <c r="Y72">
        <v>0.37759399999999999</v>
      </c>
      <c r="Z72">
        <v>0.39123400000000003</v>
      </c>
      <c r="AA72">
        <v>0.40471800000000002</v>
      </c>
      <c r="AB72">
        <v>0.418767</v>
      </c>
      <c r="AC72">
        <v>0.43345699999999998</v>
      </c>
      <c r="AD72">
        <v>0.44877499999999998</v>
      </c>
      <c r="AE72">
        <v>0.46477099999999999</v>
      </c>
      <c r="AF72">
        <v>0.48129499999999997</v>
      </c>
      <c r="AG72">
        <v>0.49864900000000001</v>
      </c>
      <c r="AH72">
        <v>0.51638399999999995</v>
      </c>
      <c r="AI72">
        <v>0.53489799999999998</v>
      </c>
      <c r="AJ72">
        <v>0.55325999999999997</v>
      </c>
      <c r="AK72" s="25">
        <v>7.6999999999999999E-2</v>
      </c>
    </row>
    <row r="73" spans="1:37">
      <c r="A73" t="s">
        <v>1293</v>
      </c>
      <c r="B73" t="s">
        <v>1410</v>
      </c>
      <c r="C73" t="s">
        <v>1411</v>
      </c>
      <c r="D73" t="s">
        <v>433</v>
      </c>
      <c r="E73">
        <v>5.3886999999999997E-2</v>
      </c>
      <c r="F73">
        <v>7.4607999999999994E-2</v>
      </c>
      <c r="G73">
        <v>9.2884999999999995E-2</v>
      </c>
      <c r="H73">
        <v>0.113008</v>
      </c>
      <c r="I73">
        <v>0.13292399999999999</v>
      </c>
      <c r="J73">
        <v>0.15240300000000001</v>
      </c>
      <c r="K73">
        <v>0.17095399999999999</v>
      </c>
      <c r="L73">
        <v>0.188772</v>
      </c>
      <c r="M73">
        <v>0.20544999999999999</v>
      </c>
      <c r="N73">
        <v>0.221744</v>
      </c>
      <c r="O73">
        <v>0.23705499999999999</v>
      </c>
      <c r="P73">
        <v>0.25143799999999999</v>
      </c>
      <c r="Q73">
        <v>0.26491100000000001</v>
      </c>
      <c r="R73">
        <v>0.277416</v>
      </c>
      <c r="S73">
        <v>0.28941600000000001</v>
      </c>
      <c r="T73">
        <v>0.30166199999999999</v>
      </c>
      <c r="U73">
        <v>0.31369399999999997</v>
      </c>
      <c r="V73">
        <v>0.32568200000000003</v>
      </c>
      <c r="W73">
        <v>0.33646799999999999</v>
      </c>
      <c r="X73">
        <v>0.34679900000000002</v>
      </c>
      <c r="Y73">
        <v>0.35764800000000002</v>
      </c>
      <c r="Z73">
        <v>0.37083199999999999</v>
      </c>
      <c r="AA73">
        <v>0.38372400000000001</v>
      </c>
      <c r="AB73">
        <v>0.39711200000000002</v>
      </c>
      <c r="AC73">
        <v>0.41106799999999999</v>
      </c>
      <c r="AD73">
        <v>0.425537</v>
      </c>
      <c r="AE73">
        <v>0.44056499999999998</v>
      </c>
      <c r="AF73">
        <v>0.45607900000000001</v>
      </c>
      <c r="AG73">
        <v>0.47217799999999999</v>
      </c>
      <c r="AH73">
        <v>0.48847400000000002</v>
      </c>
      <c r="AI73">
        <v>0.50544199999999995</v>
      </c>
      <c r="AJ73">
        <v>0.52221099999999998</v>
      </c>
      <c r="AK73" s="25">
        <v>7.5999999999999998E-2</v>
      </c>
    </row>
    <row r="74" spans="1:37">
      <c r="A74" t="s">
        <v>1296</v>
      </c>
      <c r="B74" t="s">
        <v>1412</v>
      </c>
      <c r="C74" t="s">
        <v>1413</v>
      </c>
      <c r="D74" t="s">
        <v>433</v>
      </c>
      <c r="E74">
        <v>2.4469000000000001E-2</v>
      </c>
      <c r="F74">
        <v>7.1217000000000003E-2</v>
      </c>
      <c r="G74">
        <v>0.108281</v>
      </c>
      <c r="H74">
        <v>0.14918899999999999</v>
      </c>
      <c r="I74">
        <v>0.190778</v>
      </c>
      <c r="J74">
        <v>0.232879</v>
      </c>
      <c r="K74">
        <v>0.27485900000000002</v>
      </c>
      <c r="L74">
        <v>0.317133</v>
      </c>
      <c r="M74">
        <v>0.35909400000000002</v>
      </c>
      <c r="N74">
        <v>0.401389</v>
      </c>
      <c r="O74">
        <v>0.44322099999999998</v>
      </c>
      <c r="P74">
        <v>0.48445100000000002</v>
      </c>
      <c r="Q74">
        <v>0.52473999999999998</v>
      </c>
      <c r="R74">
        <v>0.56350599999999995</v>
      </c>
      <c r="S74">
        <v>0.60083200000000003</v>
      </c>
      <c r="T74">
        <v>0.63787199999999999</v>
      </c>
      <c r="U74">
        <v>0.67314200000000002</v>
      </c>
      <c r="V74">
        <v>0.70645800000000003</v>
      </c>
      <c r="W74">
        <v>0.73894400000000005</v>
      </c>
      <c r="X74">
        <v>0.77114199999999999</v>
      </c>
      <c r="Y74">
        <v>0.80228200000000005</v>
      </c>
      <c r="Z74">
        <v>0.83486800000000005</v>
      </c>
      <c r="AA74">
        <v>0.86840399999999995</v>
      </c>
      <c r="AB74">
        <v>0.90264999999999995</v>
      </c>
      <c r="AC74">
        <v>0.93795300000000004</v>
      </c>
      <c r="AD74">
        <v>0.97425499999999998</v>
      </c>
      <c r="AE74">
        <v>1.01173</v>
      </c>
      <c r="AF74">
        <v>1.050109</v>
      </c>
      <c r="AG74">
        <v>1.0898969999999999</v>
      </c>
      <c r="AH74">
        <v>1.130279</v>
      </c>
      <c r="AI74">
        <v>1.172404</v>
      </c>
      <c r="AJ74">
        <v>1.2142539999999999</v>
      </c>
      <c r="AK74" s="25">
        <v>0.13400000000000001</v>
      </c>
    </row>
    <row r="75" spans="1:37">
      <c r="A75" t="s">
        <v>1345</v>
      </c>
      <c r="B75" t="s">
        <v>1414</v>
      </c>
      <c r="C75" t="s">
        <v>1415</v>
      </c>
      <c r="D75" t="s">
        <v>433</v>
      </c>
      <c r="E75">
        <v>4318.1782229999999</v>
      </c>
      <c r="F75">
        <v>4322.1713870000003</v>
      </c>
      <c r="G75">
        <v>4309.9614259999998</v>
      </c>
      <c r="H75">
        <v>4324.2304690000001</v>
      </c>
      <c r="I75">
        <v>4322.9243159999996</v>
      </c>
      <c r="J75">
        <v>4314.1196289999998</v>
      </c>
      <c r="K75">
        <v>4292.0205079999996</v>
      </c>
      <c r="L75">
        <v>4264.5063479999999</v>
      </c>
      <c r="M75">
        <v>4222.888672</v>
      </c>
      <c r="N75">
        <v>4184.3398440000001</v>
      </c>
      <c r="O75">
        <v>4141.3940430000002</v>
      </c>
      <c r="P75">
        <v>4099.4985349999997</v>
      </c>
      <c r="Q75">
        <v>4060.1352539999998</v>
      </c>
      <c r="R75">
        <v>4020.8959960000002</v>
      </c>
      <c r="S75">
        <v>3985.9458009999998</v>
      </c>
      <c r="T75">
        <v>3962.883789</v>
      </c>
      <c r="U75">
        <v>3941.188232</v>
      </c>
      <c r="V75">
        <v>3917.4282229999999</v>
      </c>
      <c r="W75">
        <v>3897.2475589999999</v>
      </c>
      <c r="X75">
        <v>3881.1347660000001</v>
      </c>
      <c r="Y75">
        <v>3866.6259770000001</v>
      </c>
      <c r="Z75">
        <v>3863.4841310000002</v>
      </c>
      <c r="AA75">
        <v>3864.4323730000001</v>
      </c>
      <c r="AB75">
        <v>3866.8408199999999</v>
      </c>
      <c r="AC75">
        <v>3874.2524410000001</v>
      </c>
      <c r="AD75">
        <v>3883.7653810000002</v>
      </c>
      <c r="AE75">
        <v>3894.298096</v>
      </c>
      <c r="AF75">
        <v>3902.665039</v>
      </c>
      <c r="AG75">
        <v>3911.108154</v>
      </c>
      <c r="AH75">
        <v>3916.9895019999999</v>
      </c>
      <c r="AI75">
        <v>3923.8903810000002</v>
      </c>
      <c r="AJ75">
        <v>3924.8916020000001</v>
      </c>
      <c r="AK75" s="25">
        <v>-3.0000000000000001E-3</v>
      </c>
    </row>
    <row r="76" spans="1:37">
      <c r="A76" t="s">
        <v>1270</v>
      </c>
      <c r="B76" t="s">
        <v>1416</v>
      </c>
      <c r="C76" t="s">
        <v>1417</v>
      </c>
      <c r="E76" t="s">
        <v>1418</v>
      </c>
    </row>
    <row r="77" spans="1:37">
      <c r="A77" t="s">
        <v>1272</v>
      </c>
      <c r="B77" t="s">
        <v>1419</v>
      </c>
      <c r="C77" t="s">
        <v>1420</v>
      </c>
      <c r="D77" t="s">
        <v>433</v>
      </c>
      <c r="E77">
        <v>5283.0751950000003</v>
      </c>
      <c r="F77">
        <v>5277.6899409999996</v>
      </c>
      <c r="G77">
        <v>5263.7924800000001</v>
      </c>
      <c r="H77">
        <v>5283.5708009999998</v>
      </c>
      <c r="I77">
        <v>5286.3344729999999</v>
      </c>
      <c r="J77">
        <v>5280.986328</v>
      </c>
      <c r="K77">
        <v>5260.1162109999996</v>
      </c>
      <c r="L77">
        <v>5233.7993159999996</v>
      </c>
      <c r="M77">
        <v>5192.1757809999999</v>
      </c>
      <c r="N77">
        <v>5156.1616210000002</v>
      </c>
      <c r="O77">
        <v>5115.4150390000004</v>
      </c>
      <c r="P77">
        <v>5076.5463870000003</v>
      </c>
      <c r="Q77">
        <v>5041.1025390000004</v>
      </c>
      <c r="R77">
        <v>5005.9755859999996</v>
      </c>
      <c r="S77">
        <v>4975.4741210000002</v>
      </c>
      <c r="T77">
        <v>4959.2514650000003</v>
      </c>
      <c r="U77">
        <v>4944.4272460000002</v>
      </c>
      <c r="V77">
        <v>4926.439453</v>
      </c>
      <c r="W77">
        <v>4911.9702150000003</v>
      </c>
      <c r="X77">
        <v>4901.685547</v>
      </c>
      <c r="Y77">
        <v>4892.9428710000002</v>
      </c>
      <c r="Z77">
        <v>4897.59375</v>
      </c>
      <c r="AA77">
        <v>4906.6474609999996</v>
      </c>
      <c r="AB77">
        <v>4916.1953119999998</v>
      </c>
      <c r="AC77">
        <v>4932.1572269999997</v>
      </c>
      <c r="AD77">
        <v>4950.9003910000001</v>
      </c>
      <c r="AE77">
        <v>4971.0878910000001</v>
      </c>
      <c r="AF77">
        <v>4988.8569340000004</v>
      </c>
      <c r="AG77">
        <v>5007.2617190000001</v>
      </c>
      <c r="AH77">
        <v>5022.5742190000001</v>
      </c>
      <c r="AI77">
        <v>5038.9570309999999</v>
      </c>
      <c r="AJ77">
        <v>5047.6713870000003</v>
      </c>
      <c r="AK77" s="25">
        <v>-1E-3</v>
      </c>
    </row>
    <row r="78" spans="1:37">
      <c r="A78" t="s">
        <v>1275</v>
      </c>
      <c r="B78" t="s">
        <v>1421</v>
      </c>
      <c r="C78" t="s">
        <v>1422</v>
      </c>
      <c r="D78" t="s">
        <v>433</v>
      </c>
      <c r="E78">
        <v>485.40243500000003</v>
      </c>
      <c r="F78">
        <v>476.601654</v>
      </c>
      <c r="G78">
        <v>472.90100100000001</v>
      </c>
      <c r="H78">
        <v>472.96484400000003</v>
      </c>
      <c r="I78">
        <v>473.08932499999997</v>
      </c>
      <c r="J78">
        <v>474.10586499999999</v>
      </c>
      <c r="K78">
        <v>474.17984000000001</v>
      </c>
      <c r="L78">
        <v>475.31805400000002</v>
      </c>
      <c r="M78">
        <v>476.24050899999997</v>
      </c>
      <c r="N78">
        <v>478.90887500000002</v>
      </c>
      <c r="O78">
        <v>482.09899899999999</v>
      </c>
      <c r="P78">
        <v>485.78732300000001</v>
      </c>
      <c r="Q78">
        <v>489.77539100000001</v>
      </c>
      <c r="R78">
        <v>494.60617100000002</v>
      </c>
      <c r="S78">
        <v>500.11337300000002</v>
      </c>
      <c r="T78">
        <v>507.19061299999998</v>
      </c>
      <c r="U78">
        <v>514.318848</v>
      </c>
      <c r="V78">
        <v>521.88629200000003</v>
      </c>
      <c r="W78">
        <v>529.583618</v>
      </c>
      <c r="X78">
        <v>537.19305399999996</v>
      </c>
      <c r="Y78">
        <v>544.88830600000006</v>
      </c>
      <c r="Z78">
        <v>553.66107199999999</v>
      </c>
      <c r="AA78">
        <v>562.83203100000003</v>
      </c>
      <c r="AB78">
        <v>571.54278599999998</v>
      </c>
      <c r="AC78">
        <v>580.87908900000002</v>
      </c>
      <c r="AD78">
        <v>590.60443099999998</v>
      </c>
      <c r="AE78">
        <v>600.60736099999997</v>
      </c>
      <c r="AF78">
        <v>610.67279099999996</v>
      </c>
      <c r="AG78">
        <v>621.17254600000001</v>
      </c>
      <c r="AH78">
        <v>631.74462900000003</v>
      </c>
      <c r="AI78">
        <v>642.92742899999996</v>
      </c>
      <c r="AJ78">
        <v>653.57275400000003</v>
      </c>
      <c r="AK78" s="25">
        <v>0.01</v>
      </c>
    </row>
    <row r="79" spans="1:37">
      <c r="A79" t="s">
        <v>1278</v>
      </c>
      <c r="B79" t="s">
        <v>1423</v>
      </c>
      <c r="C79" t="s">
        <v>1424</v>
      </c>
      <c r="D79" t="s">
        <v>433</v>
      </c>
      <c r="E79">
        <v>1.960367</v>
      </c>
      <c r="F79">
        <v>2.1087120000000001</v>
      </c>
      <c r="G79">
        <v>2.2276310000000001</v>
      </c>
      <c r="H79">
        <v>2.3493029999999999</v>
      </c>
      <c r="I79">
        <v>2.4498229999999999</v>
      </c>
      <c r="J79">
        <v>2.5334720000000002</v>
      </c>
      <c r="K79">
        <v>2.5980690000000002</v>
      </c>
      <c r="L79">
        <v>2.6538620000000002</v>
      </c>
      <c r="M79">
        <v>2.6981739999999999</v>
      </c>
      <c r="N79">
        <v>2.7441930000000001</v>
      </c>
      <c r="O79">
        <v>2.7842310000000001</v>
      </c>
      <c r="P79">
        <v>2.824789</v>
      </c>
      <c r="Q79">
        <v>2.8665120000000002</v>
      </c>
      <c r="R79">
        <v>2.9112269999999998</v>
      </c>
      <c r="S79">
        <v>2.9680430000000002</v>
      </c>
      <c r="T79">
        <v>3.042853</v>
      </c>
      <c r="U79">
        <v>3.1200640000000002</v>
      </c>
      <c r="V79">
        <v>3.2027130000000001</v>
      </c>
      <c r="W79">
        <v>3.2966929999999999</v>
      </c>
      <c r="X79">
        <v>3.4015529999999998</v>
      </c>
      <c r="Y79">
        <v>3.5146489999999999</v>
      </c>
      <c r="Z79">
        <v>3.6442779999999999</v>
      </c>
      <c r="AA79">
        <v>3.7859060000000002</v>
      </c>
      <c r="AB79">
        <v>3.9333260000000001</v>
      </c>
      <c r="AC79">
        <v>4.0917880000000002</v>
      </c>
      <c r="AD79">
        <v>4.2596769999999999</v>
      </c>
      <c r="AE79">
        <v>4.4380839999999999</v>
      </c>
      <c r="AF79">
        <v>4.626436</v>
      </c>
      <c r="AG79">
        <v>4.8271790000000001</v>
      </c>
      <c r="AH79">
        <v>5.0375199999999998</v>
      </c>
      <c r="AI79">
        <v>5.2536459999999998</v>
      </c>
      <c r="AJ79">
        <v>5.4770089999999998</v>
      </c>
      <c r="AK79" s="25">
        <v>3.4000000000000002E-2</v>
      </c>
    </row>
    <row r="80" spans="1:37">
      <c r="A80" t="s">
        <v>1281</v>
      </c>
      <c r="B80" t="s">
        <v>1425</v>
      </c>
      <c r="C80" t="s">
        <v>1426</v>
      </c>
      <c r="D80" t="s">
        <v>433</v>
      </c>
      <c r="E80">
        <v>55.134182000000003</v>
      </c>
      <c r="F80">
        <v>56.765369</v>
      </c>
      <c r="G80">
        <v>57.270248000000002</v>
      </c>
      <c r="H80">
        <v>57.564289000000002</v>
      </c>
      <c r="I80">
        <v>57.240921</v>
      </c>
      <c r="J80">
        <v>56.537444999999998</v>
      </c>
      <c r="K80">
        <v>55.487479999999998</v>
      </c>
      <c r="L80">
        <v>54.402659999999997</v>
      </c>
      <c r="M80">
        <v>53.277087999999999</v>
      </c>
      <c r="N80">
        <v>52.428921000000003</v>
      </c>
      <c r="O80">
        <v>51.762008999999999</v>
      </c>
      <c r="P80">
        <v>51.332473999999998</v>
      </c>
      <c r="Q80">
        <v>51.195965000000001</v>
      </c>
      <c r="R80">
        <v>51.436031</v>
      </c>
      <c r="S80">
        <v>52.164253000000002</v>
      </c>
      <c r="T80">
        <v>53.501122000000002</v>
      </c>
      <c r="U80">
        <v>55.303837000000001</v>
      </c>
      <c r="V80">
        <v>57.590350999999998</v>
      </c>
      <c r="W80">
        <v>60.476939999999999</v>
      </c>
      <c r="X80">
        <v>63.947150999999998</v>
      </c>
      <c r="Y80">
        <v>67.966583</v>
      </c>
      <c r="Z80">
        <v>72.749061999999995</v>
      </c>
      <c r="AA80">
        <v>78.244484</v>
      </c>
      <c r="AB80">
        <v>84.337067000000005</v>
      </c>
      <c r="AC80">
        <v>91.157700000000006</v>
      </c>
      <c r="AD80">
        <v>98.760970999999998</v>
      </c>
      <c r="AE80">
        <v>107.12080400000001</v>
      </c>
      <c r="AF80">
        <v>116.230881</v>
      </c>
      <c r="AG80">
        <v>126.299995</v>
      </c>
      <c r="AH80">
        <v>137.22659300000001</v>
      </c>
      <c r="AI80">
        <v>149.278458</v>
      </c>
      <c r="AJ80">
        <v>162.31037900000001</v>
      </c>
      <c r="AK80" s="25">
        <v>3.5000000000000003E-2</v>
      </c>
    </row>
    <row r="81" spans="1:37">
      <c r="A81" t="s">
        <v>1284</v>
      </c>
      <c r="B81" t="s">
        <v>1427</v>
      </c>
      <c r="C81" t="s">
        <v>1428</v>
      </c>
      <c r="D81" t="s">
        <v>433</v>
      </c>
      <c r="E81">
        <v>55.980674999999998</v>
      </c>
      <c r="F81">
        <v>59.511645999999999</v>
      </c>
      <c r="G81">
        <v>63.190063000000002</v>
      </c>
      <c r="H81">
        <v>66.837981999999997</v>
      </c>
      <c r="I81">
        <v>70.166824000000005</v>
      </c>
      <c r="J81">
        <v>73.313934000000003</v>
      </c>
      <c r="K81">
        <v>76.282486000000006</v>
      </c>
      <c r="L81">
        <v>79.276871</v>
      </c>
      <c r="M81">
        <v>82.200919999999996</v>
      </c>
      <c r="N81">
        <v>85.423332000000002</v>
      </c>
      <c r="O81">
        <v>88.806572000000003</v>
      </c>
      <c r="P81">
        <v>92.433678</v>
      </c>
      <c r="Q81">
        <v>96.247924999999995</v>
      </c>
      <c r="R81">
        <v>100.226921</v>
      </c>
      <c r="S81">
        <v>104.39192199999999</v>
      </c>
      <c r="T81">
        <v>108.81869500000001</v>
      </c>
      <c r="U81">
        <v>113.344521</v>
      </c>
      <c r="V81">
        <v>117.977242</v>
      </c>
      <c r="W81">
        <v>122.802284</v>
      </c>
      <c r="X81">
        <v>127.70089</v>
      </c>
      <c r="Y81">
        <v>133.01190199999999</v>
      </c>
      <c r="Z81">
        <v>138.90554800000001</v>
      </c>
      <c r="AA81">
        <v>145.15095500000001</v>
      </c>
      <c r="AB81">
        <v>151.53961200000001</v>
      </c>
      <c r="AC81">
        <v>158.27366599999999</v>
      </c>
      <c r="AD81">
        <v>165.39308199999999</v>
      </c>
      <c r="AE81">
        <v>172.95665</v>
      </c>
      <c r="AF81">
        <v>180.931152</v>
      </c>
      <c r="AG81">
        <v>189.45550499999999</v>
      </c>
      <c r="AH81">
        <v>198.51878400000001</v>
      </c>
      <c r="AI81">
        <v>208.14827</v>
      </c>
      <c r="AJ81">
        <v>218.09123199999999</v>
      </c>
      <c r="AK81" s="25">
        <v>4.4999999999999998E-2</v>
      </c>
    </row>
    <row r="82" spans="1:37">
      <c r="A82" t="s">
        <v>1287</v>
      </c>
      <c r="B82" t="s">
        <v>1429</v>
      </c>
      <c r="C82" t="s">
        <v>1430</v>
      </c>
      <c r="D82" t="s">
        <v>433</v>
      </c>
      <c r="E82">
        <v>6.8770000000000003E-3</v>
      </c>
      <c r="F82">
        <v>9.6171999999999994E-2</v>
      </c>
      <c r="G82">
        <v>0.16955600000000001</v>
      </c>
      <c r="H82">
        <v>0.24759300000000001</v>
      </c>
      <c r="I82">
        <v>0.325743</v>
      </c>
      <c r="J82">
        <v>0.40320600000000001</v>
      </c>
      <c r="K82">
        <v>0.47861399999999998</v>
      </c>
      <c r="L82">
        <v>0.55255200000000004</v>
      </c>
      <c r="M82">
        <v>0.62424100000000005</v>
      </c>
      <c r="N82">
        <v>0.69642899999999996</v>
      </c>
      <c r="O82">
        <v>0.76742500000000002</v>
      </c>
      <c r="P82">
        <v>0.83779599999999999</v>
      </c>
      <c r="Q82">
        <v>0.90795400000000004</v>
      </c>
      <c r="R82">
        <v>0.97806999999999999</v>
      </c>
      <c r="S82">
        <v>1.04915</v>
      </c>
      <c r="T82">
        <v>1.123653</v>
      </c>
      <c r="U82">
        <v>1.1994130000000001</v>
      </c>
      <c r="V82">
        <v>1.275827</v>
      </c>
      <c r="W82">
        <v>1.355116</v>
      </c>
      <c r="X82">
        <v>1.4383630000000001</v>
      </c>
      <c r="Y82">
        <v>1.5222389999999999</v>
      </c>
      <c r="Z82">
        <v>1.6126039999999999</v>
      </c>
      <c r="AA82">
        <v>1.707381</v>
      </c>
      <c r="AB82">
        <v>1.804737</v>
      </c>
      <c r="AC82">
        <v>1.9053899999999999</v>
      </c>
      <c r="AD82">
        <v>2.0094240000000001</v>
      </c>
      <c r="AE82">
        <v>2.117947</v>
      </c>
      <c r="AF82">
        <v>2.2309519999999998</v>
      </c>
      <c r="AG82">
        <v>2.3498230000000002</v>
      </c>
      <c r="AH82">
        <v>2.4734310000000002</v>
      </c>
      <c r="AI82">
        <v>2.6044960000000001</v>
      </c>
      <c r="AJ82">
        <v>2.7396419999999999</v>
      </c>
      <c r="AK82" s="25">
        <v>0.21299999999999999</v>
      </c>
    </row>
    <row r="83" spans="1:37">
      <c r="A83" t="s">
        <v>1290</v>
      </c>
      <c r="B83" t="s">
        <v>1431</v>
      </c>
      <c r="C83" t="s">
        <v>1432</v>
      </c>
      <c r="D83" t="s">
        <v>433</v>
      </c>
      <c r="E83">
        <v>5.6251000000000002E-2</v>
      </c>
      <c r="F83">
        <v>0.17058200000000001</v>
      </c>
      <c r="G83">
        <v>0.270486</v>
      </c>
      <c r="H83">
        <v>0.37592599999999998</v>
      </c>
      <c r="I83">
        <v>0.48020400000000002</v>
      </c>
      <c r="J83">
        <v>0.58181099999999997</v>
      </c>
      <c r="K83">
        <v>0.67851799999999995</v>
      </c>
      <c r="L83">
        <v>0.77187899999999998</v>
      </c>
      <c r="M83">
        <v>0.86097400000000002</v>
      </c>
      <c r="N83">
        <v>0.94995700000000005</v>
      </c>
      <c r="O83">
        <v>1.0363530000000001</v>
      </c>
      <c r="P83">
        <v>1.1211450000000001</v>
      </c>
      <c r="Q83">
        <v>1.2050160000000001</v>
      </c>
      <c r="R83">
        <v>1.288327</v>
      </c>
      <c r="S83">
        <v>1.3729340000000001</v>
      </c>
      <c r="T83">
        <v>1.462151</v>
      </c>
      <c r="U83">
        <v>1.553307</v>
      </c>
      <c r="V83">
        <v>1.646039</v>
      </c>
      <c r="W83">
        <v>1.7412639999999999</v>
      </c>
      <c r="X83">
        <v>1.8407629999999999</v>
      </c>
      <c r="Y83">
        <v>1.941937</v>
      </c>
      <c r="Z83">
        <v>2.0532089999999998</v>
      </c>
      <c r="AA83">
        <v>2.1692559999999999</v>
      </c>
      <c r="AB83">
        <v>2.288284</v>
      </c>
      <c r="AC83">
        <v>2.4115690000000001</v>
      </c>
      <c r="AD83">
        <v>2.5391910000000002</v>
      </c>
      <c r="AE83">
        <v>2.6724030000000001</v>
      </c>
      <c r="AF83">
        <v>2.8111039999999998</v>
      </c>
      <c r="AG83">
        <v>2.95716</v>
      </c>
      <c r="AH83">
        <v>3.1090939999999998</v>
      </c>
      <c r="AI83">
        <v>3.2702290000000001</v>
      </c>
      <c r="AJ83">
        <v>3.4362300000000001</v>
      </c>
      <c r="AK83" s="25">
        <v>0.14199999999999999</v>
      </c>
    </row>
    <row r="84" spans="1:37">
      <c r="A84" t="s">
        <v>1293</v>
      </c>
      <c r="B84" t="s">
        <v>1433</v>
      </c>
      <c r="C84" t="s">
        <v>1434</v>
      </c>
      <c r="D84" t="s">
        <v>433</v>
      </c>
      <c r="E84">
        <v>5.3886999999999997E-2</v>
      </c>
      <c r="F84">
        <v>0.16968800000000001</v>
      </c>
      <c r="G84">
        <v>0.27230500000000002</v>
      </c>
      <c r="H84">
        <v>0.381166</v>
      </c>
      <c r="I84">
        <v>0.48934</v>
      </c>
      <c r="J84">
        <v>0.59556200000000004</v>
      </c>
      <c r="K84">
        <v>0.69774800000000003</v>
      </c>
      <c r="L84">
        <v>0.796991</v>
      </c>
      <c r="M84">
        <v>0.892092</v>
      </c>
      <c r="N84">
        <v>0.987591</v>
      </c>
      <c r="O84">
        <v>1.081088</v>
      </c>
      <c r="P84">
        <v>1.1734880000000001</v>
      </c>
      <c r="Q84">
        <v>1.265431</v>
      </c>
      <c r="R84">
        <v>1.3571489999999999</v>
      </c>
      <c r="S84">
        <v>1.45061</v>
      </c>
      <c r="T84">
        <v>1.549169</v>
      </c>
      <c r="U84">
        <v>1.6499440000000001</v>
      </c>
      <c r="V84">
        <v>1.7527299999999999</v>
      </c>
      <c r="W84">
        <v>1.8583769999999999</v>
      </c>
      <c r="X84">
        <v>1.968577</v>
      </c>
      <c r="Y84">
        <v>2.080559</v>
      </c>
      <c r="Z84">
        <v>2.2047789999999998</v>
      </c>
      <c r="AA84">
        <v>2.3336619999999999</v>
      </c>
      <c r="AB84">
        <v>2.465087</v>
      </c>
      <c r="AC84">
        <v>2.6003419999999999</v>
      </c>
      <c r="AD84">
        <v>2.7392620000000001</v>
      </c>
      <c r="AE84">
        <v>2.8831570000000002</v>
      </c>
      <c r="AF84">
        <v>3.0316589999999999</v>
      </c>
      <c r="AG84">
        <v>3.1863610000000002</v>
      </c>
      <c r="AH84">
        <v>3.3456009999999998</v>
      </c>
      <c r="AI84">
        <v>3.5129809999999999</v>
      </c>
      <c r="AJ84">
        <v>3.6839469999999999</v>
      </c>
      <c r="AK84" s="25">
        <v>0.14599999999999999</v>
      </c>
    </row>
    <row r="85" spans="1:37">
      <c r="A85" t="s">
        <v>1296</v>
      </c>
      <c r="B85" t="s">
        <v>1435</v>
      </c>
      <c r="C85" t="s">
        <v>1436</v>
      </c>
      <c r="D85" t="s">
        <v>433</v>
      </c>
      <c r="E85">
        <v>2.4469000000000001E-2</v>
      </c>
      <c r="F85">
        <v>0.173369</v>
      </c>
      <c r="G85">
        <v>0.29794900000000002</v>
      </c>
      <c r="H85">
        <v>0.43314900000000001</v>
      </c>
      <c r="I85">
        <v>0.56840400000000002</v>
      </c>
      <c r="J85">
        <v>0.70327899999999999</v>
      </c>
      <c r="K85">
        <v>0.836391</v>
      </c>
      <c r="L85">
        <v>0.96984700000000001</v>
      </c>
      <c r="M85">
        <v>1.1028929999999999</v>
      </c>
      <c r="N85">
        <v>1.238772</v>
      </c>
      <c r="O85">
        <v>1.3761080000000001</v>
      </c>
      <c r="P85">
        <v>1.5155749999999999</v>
      </c>
      <c r="Q85">
        <v>1.656811</v>
      </c>
      <c r="R85">
        <v>1.7989310000000001</v>
      </c>
      <c r="S85">
        <v>1.9425520000000001</v>
      </c>
      <c r="T85">
        <v>2.0918990000000002</v>
      </c>
      <c r="U85">
        <v>2.241768</v>
      </c>
      <c r="V85">
        <v>2.3912079999999998</v>
      </c>
      <c r="W85">
        <v>2.5448050000000002</v>
      </c>
      <c r="X85">
        <v>2.704526</v>
      </c>
      <c r="Y85">
        <v>2.8646739999999999</v>
      </c>
      <c r="Z85">
        <v>3.0388380000000002</v>
      </c>
      <c r="AA85">
        <v>3.2229749999999999</v>
      </c>
      <c r="AB85">
        <v>3.4129900000000002</v>
      </c>
      <c r="AC85">
        <v>3.612835</v>
      </c>
      <c r="AD85">
        <v>3.821123</v>
      </c>
      <c r="AE85">
        <v>4.0385030000000004</v>
      </c>
      <c r="AF85">
        <v>4.2642699999999998</v>
      </c>
      <c r="AG85">
        <v>4.5011979999999996</v>
      </c>
      <c r="AH85">
        <v>4.7464050000000002</v>
      </c>
      <c r="AI85">
        <v>5.0057929999999997</v>
      </c>
      <c r="AJ85">
        <v>5.2713710000000003</v>
      </c>
      <c r="AK85" s="25">
        <v>0.189</v>
      </c>
    </row>
    <row r="86" spans="1:37">
      <c r="A86" t="s">
        <v>1437</v>
      </c>
      <c r="B86" t="s">
        <v>1438</v>
      </c>
      <c r="C86" t="s">
        <v>1439</v>
      </c>
      <c r="D86" t="s">
        <v>433</v>
      </c>
      <c r="E86">
        <v>5881.6953119999998</v>
      </c>
      <c r="F86">
        <v>5873.2880859999996</v>
      </c>
      <c r="G86">
        <v>5860.3916019999997</v>
      </c>
      <c r="H86">
        <v>5884.7241210000002</v>
      </c>
      <c r="I86">
        <v>5891.142578</v>
      </c>
      <c r="J86">
        <v>5889.7612300000001</v>
      </c>
      <c r="K86">
        <v>5871.3579099999997</v>
      </c>
      <c r="L86">
        <v>5848.5419920000004</v>
      </c>
      <c r="M86">
        <v>5810.0688479999999</v>
      </c>
      <c r="N86">
        <v>5779.5424800000001</v>
      </c>
      <c r="O86">
        <v>5745.1259769999997</v>
      </c>
      <c r="P86">
        <v>5713.5737300000001</v>
      </c>
      <c r="Q86">
        <v>5686.2216799999997</v>
      </c>
      <c r="R86">
        <v>5660.5766599999997</v>
      </c>
      <c r="S86">
        <v>5640.9252930000002</v>
      </c>
      <c r="T86">
        <v>5638.0341799999997</v>
      </c>
      <c r="U86">
        <v>5637.158203</v>
      </c>
      <c r="V86">
        <v>5634.1601559999999</v>
      </c>
      <c r="W86">
        <v>5635.6284180000002</v>
      </c>
      <c r="X86">
        <v>5641.8813479999999</v>
      </c>
      <c r="Y86">
        <v>5650.7348629999997</v>
      </c>
      <c r="Z86">
        <v>5675.4619140000004</v>
      </c>
      <c r="AA86">
        <v>5706.095703</v>
      </c>
      <c r="AB86">
        <v>5737.5180659999996</v>
      </c>
      <c r="AC86">
        <v>5777.0893550000001</v>
      </c>
      <c r="AD86">
        <v>5821.029297</v>
      </c>
      <c r="AE86">
        <v>5867.9248049999997</v>
      </c>
      <c r="AF86">
        <v>5913.654297</v>
      </c>
      <c r="AG86">
        <v>5962.013672</v>
      </c>
      <c r="AH86">
        <v>6008.7749020000001</v>
      </c>
      <c r="AI86">
        <v>6058.9580079999996</v>
      </c>
      <c r="AJ86">
        <v>6102.2529299999997</v>
      </c>
      <c r="AK86" s="25">
        <v>1E-3</v>
      </c>
    </row>
    <row r="87" spans="1:37">
      <c r="A87" t="s">
        <v>1440</v>
      </c>
      <c r="C87" t="s">
        <v>1441</v>
      </c>
    </row>
    <row r="88" spans="1:37">
      <c r="A88" t="s">
        <v>1270</v>
      </c>
      <c r="C88" t="s">
        <v>1442</v>
      </c>
    </row>
    <row r="89" spans="1:37">
      <c r="A89" t="s">
        <v>1272</v>
      </c>
      <c r="B89" t="s">
        <v>1443</v>
      </c>
      <c r="C89" t="s">
        <v>1444</v>
      </c>
      <c r="D89" t="s">
        <v>1445</v>
      </c>
      <c r="E89">
        <v>14.254448999999999</v>
      </c>
      <c r="F89">
        <v>14.437025999999999</v>
      </c>
      <c r="G89">
        <v>14.620482000000001</v>
      </c>
      <c r="H89">
        <v>14.804959999999999</v>
      </c>
      <c r="I89">
        <v>14.999765999999999</v>
      </c>
      <c r="J89">
        <v>15.209403999999999</v>
      </c>
      <c r="K89">
        <v>15.437469</v>
      </c>
      <c r="L89">
        <v>15.681753</v>
      </c>
      <c r="M89">
        <v>15.935938</v>
      </c>
      <c r="N89">
        <v>16.178550999999999</v>
      </c>
      <c r="O89">
        <v>16.409835999999999</v>
      </c>
      <c r="P89">
        <v>16.623148</v>
      </c>
      <c r="Q89">
        <v>16.816911999999999</v>
      </c>
      <c r="R89">
        <v>16.994458999999999</v>
      </c>
      <c r="S89">
        <v>17.156707999999998</v>
      </c>
      <c r="T89">
        <v>17.301147</v>
      </c>
      <c r="U89">
        <v>17.430841000000001</v>
      </c>
      <c r="V89">
        <v>17.549569999999999</v>
      </c>
      <c r="W89">
        <v>17.657467</v>
      </c>
      <c r="X89">
        <v>17.754767999999999</v>
      </c>
      <c r="Y89">
        <v>17.839521000000001</v>
      </c>
      <c r="Z89">
        <v>17.913542</v>
      </c>
      <c r="AA89">
        <v>17.977917000000001</v>
      </c>
      <c r="AB89">
        <v>18.033681999999999</v>
      </c>
      <c r="AC89">
        <v>18.078917000000001</v>
      </c>
      <c r="AD89">
        <v>18.115210000000001</v>
      </c>
      <c r="AE89">
        <v>18.145534999999999</v>
      </c>
      <c r="AF89">
        <v>18.171372999999999</v>
      </c>
      <c r="AG89">
        <v>18.191358999999999</v>
      </c>
      <c r="AH89">
        <v>18.206828999999999</v>
      </c>
      <c r="AI89">
        <v>18.220265999999999</v>
      </c>
      <c r="AJ89">
        <v>18.231482</v>
      </c>
      <c r="AK89" s="25">
        <v>8.0000000000000002E-3</v>
      </c>
    </row>
    <row r="90" spans="1:37">
      <c r="A90" t="s">
        <v>1275</v>
      </c>
      <c r="B90" t="s">
        <v>1446</v>
      </c>
      <c r="C90" t="s">
        <v>1447</v>
      </c>
      <c r="D90" t="s">
        <v>1448</v>
      </c>
      <c r="E90">
        <v>9.8339770000000009</v>
      </c>
      <c r="F90">
        <v>9.9511289999999999</v>
      </c>
      <c r="G90">
        <v>10.081265</v>
      </c>
      <c r="H90">
        <v>10.217872</v>
      </c>
      <c r="I90">
        <v>10.362396</v>
      </c>
      <c r="J90">
        <v>10.517593</v>
      </c>
      <c r="K90">
        <v>10.683317000000001</v>
      </c>
      <c r="L90">
        <v>10.857511000000001</v>
      </c>
      <c r="M90">
        <v>11.042222000000001</v>
      </c>
      <c r="N90">
        <v>11.226213</v>
      </c>
      <c r="O90">
        <v>11.41389</v>
      </c>
      <c r="P90">
        <v>11.598089999999999</v>
      </c>
      <c r="Q90">
        <v>11.780027</v>
      </c>
      <c r="R90">
        <v>11.953597</v>
      </c>
      <c r="S90">
        <v>12.115746</v>
      </c>
      <c r="T90">
        <v>12.267739000000001</v>
      </c>
      <c r="U90">
        <v>12.410995</v>
      </c>
      <c r="V90">
        <v>12.535384000000001</v>
      </c>
      <c r="W90">
        <v>12.652645</v>
      </c>
      <c r="X90">
        <v>12.765325000000001</v>
      </c>
      <c r="Y90">
        <v>12.874418</v>
      </c>
      <c r="Z90">
        <v>12.9815</v>
      </c>
      <c r="AA90">
        <v>13.085352</v>
      </c>
      <c r="AB90">
        <v>13.189603999999999</v>
      </c>
      <c r="AC90">
        <v>13.29368</v>
      </c>
      <c r="AD90">
        <v>13.39587</v>
      </c>
      <c r="AE90">
        <v>13.495797</v>
      </c>
      <c r="AF90">
        <v>13.593268</v>
      </c>
      <c r="AG90">
        <v>13.684851</v>
      </c>
      <c r="AH90">
        <v>13.770764</v>
      </c>
      <c r="AI90">
        <v>13.850484</v>
      </c>
      <c r="AJ90">
        <v>13.923883999999999</v>
      </c>
      <c r="AK90" s="25">
        <v>1.0999999999999999E-2</v>
      </c>
    </row>
    <row r="91" spans="1:37">
      <c r="A91" t="s">
        <v>1278</v>
      </c>
      <c r="B91" t="s">
        <v>1449</v>
      </c>
      <c r="C91" t="s">
        <v>1450</v>
      </c>
      <c r="D91" t="s">
        <v>1448</v>
      </c>
      <c r="E91">
        <v>11.552765000000001</v>
      </c>
      <c r="F91">
        <v>11.783744</v>
      </c>
      <c r="G91">
        <v>11.958681</v>
      </c>
      <c r="H91">
        <v>12.099164999999999</v>
      </c>
      <c r="I91">
        <v>12.219709999999999</v>
      </c>
      <c r="J91">
        <v>12.338533</v>
      </c>
      <c r="K91">
        <v>12.466704</v>
      </c>
      <c r="L91">
        <v>12.609671000000001</v>
      </c>
      <c r="M91">
        <v>12.768394000000001</v>
      </c>
      <c r="N91">
        <v>12.907063000000001</v>
      </c>
      <c r="O91">
        <v>13.041729999999999</v>
      </c>
      <c r="P91">
        <v>13.172234</v>
      </c>
      <c r="Q91">
        <v>13.29486</v>
      </c>
      <c r="R91">
        <v>13.405652</v>
      </c>
      <c r="S91">
        <v>13.502996</v>
      </c>
      <c r="T91">
        <v>13.589934</v>
      </c>
      <c r="U91">
        <v>13.66592</v>
      </c>
      <c r="V91">
        <v>13.73067</v>
      </c>
      <c r="W91">
        <v>13.786096000000001</v>
      </c>
      <c r="X91">
        <v>13.833743999999999</v>
      </c>
      <c r="Y91">
        <v>13.876901</v>
      </c>
      <c r="Z91">
        <v>13.916230000000001</v>
      </c>
      <c r="AA91">
        <v>13.951959</v>
      </c>
      <c r="AB91">
        <v>13.984029</v>
      </c>
      <c r="AC91">
        <v>14.012662000000001</v>
      </c>
      <c r="AD91">
        <v>14.038145999999999</v>
      </c>
      <c r="AE91">
        <v>14.060677999999999</v>
      </c>
      <c r="AF91">
        <v>14.079660000000001</v>
      </c>
      <c r="AG91">
        <v>14.095454999999999</v>
      </c>
      <c r="AH91">
        <v>14.104426999999999</v>
      </c>
      <c r="AI91">
        <v>14.112473</v>
      </c>
      <c r="AJ91">
        <v>14.120782999999999</v>
      </c>
      <c r="AK91" s="25">
        <v>6.0000000000000001E-3</v>
      </c>
    </row>
    <row r="92" spans="1:37">
      <c r="A92" t="s">
        <v>1281</v>
      </c>
      <c r="B92" t="s">
        <v>1451</v>
      </c>
      <c r="C92" t="s">
        <v>1452</v>
      </c>
      <c r="D92" t="s">
        <v>1448</v>
      </c>
      <c r="E92">
        <v>12.425288</v>
      </c>
      <c r="F92">
        <v>12.293523</v>
      </c>
      <c r="G92">
        <v>12.277803</v>
      </c>
      <c r="H92">
        <v>12.296383000000001</v>
      </c>
      <c r="I92">
        <v>12.340089000000001</v>
      </c>
      <c r="J92">
        <v>12.407531000000001</v>
      </c>
      <c r="K92">
        <v>12.498766</v>
      </c>
      <c r="L92">
        <v>12.609439999999999</v>
      </c>
      <c r="M92">
        <v>12.73699</v>
      </c>
      <c r="N92">
        <v>12.845634</v>
      </c>
      <c r="O92">
        <v>12.948451</v>
      </c>
      <c r="P92">
        <v>13.045674999999999</v>
      </c>
      <c r="Q92">
        <v>13.135282</v>
      </c>
      <c r="R92">
        <v>13.214774</v>
      </c>
      <c r="S92">
        <v>13.281825</v>
      </c>
      <c r="T92">
        <v>13.336226</v>
      </c>
      <c r="U92">
        <v>13.379943000000001</v>
      </c>
      <c r="V92">
        <v>13.414711</v>
      </c>
      <c r="W92">
        <v>13.44272</v>
      </c>
      <c r="X92">
        <v>13.46458</v>
      </c>
      <c r="Y92">
        <v>13.481209</v>
      </c>
      <c r="Z92">
        <v>13.495016</v>
      </c>
      <c r="AA92">
        <v>13.505356000000001</v>
      </c>
      <c r="AB92">
        <v>13.511996</v>
      </c>
      <c r="AC92">
        <v>13.514836000000001</v>
      </c>
      <c r="AD92">
        <v>13.513862</v>
      </c>
      <c r="AE92">
        <v>13.509232000000001</v>
      </c>
      <c r="AF92">
        <v>13.501173</v>
      </c>
      <c r="AG92">
        <v>13.489724000000001</v>
      </c>
      <c r="AH92">
        <v>13.476383999999999</v>
      </c>
      <c r="AI92">
        <v>13.462182</v>
      </c>
      <c r="AJ92">
        <v>13.447715000000001</v>
      </c>
      <c r="AK92" s="25">
        <v>3.0000000000000001E-3</v>
      </c>
    </row>
    <row r="93" spans="1:37">
      <c r="A93" t="s">
        <v>1284</v>
      </c>
      <c r="B93" t="s">
        <v>1453</v>
      </c>
      <c r="C93" t="s">
        <v>1454</v>
      </c>
      <c r="D93" t="s">
        <v>1448</v>
      </c>
      <c r="E93">
        <v>10.129466000000001</v>
      </c>
      <c r="F93">
        <v>10.198769</v>
      </c>
      <c r="G93">
        <v>10.291375</v>
      </c>
      <c r="H93">
        <v>10.391583000000001</v>
      </c>
      <c r="I93">
        <v>10.502024</v>
      </c>
      <c r="J93">
        <v>10.62388</v>
      </c>
      <c r="K93">
        <v>10.759994000000001</v>
      </c>
      <c r="L93">
        <v>10.908777000000001</v>
      </c>
      <c r="M93">
        <v>11.067905</v>
      </c>
      <c r="N93">
        <v>11.222626</v>
      </c>
      <c r="O93">
        <v>11.378328</v>
      </c>
      <c r="P93">
        <v>11.536171</v>
      </c>
      <c r="Q93">
        <v>11.691409999999999</v>
      </c>
      <c r="R93">
        <v>11.839655</v>
      </c>
      <c r="S93">
        <v>11.978624999999999</v>
      </c>
      <c r="T93">
        <v>12.112342</v>
      </c>
      <c r="U93">
        <v>12.238996</v>
      </c>
      <c r="V93">
        <v>12.348088000000001</v>
      </c>
      <c r="W93">
        <v>12.449372</v>
      </c>
      <c r="X93">
        <v>12.546799</v>
      </c>
      <c r="Y93">
        <v>12.638318</v>
      </c>
      <c r="Z93">
        <v>12.725625000000001</v>
      </c>
      <c r="AA93">
        <v>12.807961000000001</v>
      </c>
      <c r="AB93">
        <v>12.886949</v>
      </c>
      <c r="AC93">
        <v>12.963463000000001</v>
      </c>
      <c r="AD93">
        <v>13.037972</v>
      </c>
      <c r="AE93">
        <v>13.109920000000001</v>
      </c>
      <c r="AF93">
        <v>13.178493</v>
      </c>
      <c r="AG93">
        <v>13.240321</v>
      </c>
      <c r="AH93">
        <v>13.295259</v>
      </c>
      <c r="AI93">
        <v>13.346301</v>
      </c>
      <c r="AJ93">
        <v>13.392478000000001</v>
      </c>
      <c r="AK93" s="25">
        <v>8.9999999999999993E-3</v>
      </c>
    </row>
    <row r="94" spans="1:37">
      <c r="A94" t="s">
        <v>1287</v>
      </c>
      <c r="B94" t="s">
        <v>1455</v>
      </c>
      <c r="C94" t="s">
        <v>1456</v>
      </c>
      <c r="D94" t="s">
        <v>1445</v>
      </c>
      <c r="E94">
        <v>24.122505</v>
      </c>
      <c r="F94">
        <v>26.294512000000001</v>
      </c>
      <c r="G94">
        <v>26.612062000000002</v>
      </c>
      <c r="H94">
        <v>26.770502</v>
      </c>
      <c r="I94">
        <v>26.883772</v>
      </c>
      <c r="J94">
        <v>26.986958999999999</v>
      </c>
      <c r="K94">
        <v>27.095445999999999</v>
      </c>
      <c r="L94">
        <v>27.217773000000001</v>
      </c>
      <c r="M94">
        <v>27.360047999999999</v>
      </c>
      <c r="N94">
        <v>27.501598000000001</v>
      </c>
      <c r="O94">
        <v>27.660451999999999</v>
      </c>
      <c r="P94">
        <v>27.828098000000001</v>
      </c>
      <c r="Q94">
        <v>27.992923999999999</v>
      </c>
      <c r="R94">
        <v>28.144583000000001</v>
      </c>
      <c r="S94">
        <v>28.282446</v>
      </c>
      <c r="T94">
        <v>28.401806000000001</v>
      </c>
      <c r="U94">
        <v>28.507725000000001</v>
      </c>
      <c r="V94">
        <v>28.601054999999999</v>
      </c>
      <c r="W94">
        <v>28.682639999999999</v>
      </c>
      <c r="X94">
        <v>28.753520999999999</v>
      </c>
      <c r="Y94">
        <v>28.816928999999998</v>
      </c>
      <c r="Z94">
        <v>28.873532999999998</v>
      </c>
      <c r="AA94">
        <v>28.924551000000001</v>
      </c>
      <c r="AB94">
        <v>28.970949000000001</v>
      </c>
      <c r="AC94">
        <v>29.016604999999998</v>
      </c>
      <c r="AD94">
        <v>29.060814000000001</v>
      </c>
      <c r="AE94">
        <v>29.102556</v>
      </c>
      <c r="AF94">
        <v>29.141055999999999</v>
      </c>
      <c r="AG94">
        <v>29.176100000000002</v>
      </c>
      <c r="AH94">
        <v>29.207412999999999</v>
      </c>
      <c r="AI94">
        <v>29.234767999999999</v>
      </c>
      <c r="AJ94">
        <v>29.257342999999999</v>
      </c>
      <c r="AK94" s="25">
        <v>6.0000000000000001E-3</v>
      </c>
    </row>
    <row r="95" spans="1:37">
      <c r="A95" t="s">
        <v>1290</v>
      </c>
      <c r="B95" t="s">
        <v>1457</v>
      </c>
      <c r="C95" t="s">
        <v>1458</v>
      </c>
      <c r="D95" t="s">
        <v>1445</v>
      </c>
      <c r="E95">
        <v>0</v>
      </c>
      <c r="F95">
        <v>22.487862</v>
      </c>
      <c r="G95">
        <v>22.713531</v>
      </c>
      <c r="H95">
        <v>22.909285000000001</v>
      </c>
      <c r="I95">
        <v>23.110102000000001</v>
      </c>
      <c r="J95">
        <v>23.339452999999999</v>
      </c>
      <c r="K95">
        <v>23.615307000000001</v>
      </c>
      <c r="L95">
        <v>23.936695</v>
      </c>
      <c r="M95">
        <v>24.307642000000001</v>
      </c>
      <c r="N95">
        <v>24.663081999999999</v>
      </c>
      <c r="O95">
        <v>25.043423000000001</v>
      </c>
      <c r="P95">
        <v>25.427038</v>
      </c>
      <c r="Q95">
        <v>25.793372999999999</v>
      </c>
      <c r="R95">
        <v>26.125216999999999</v>
      </c>
      <c r="S95">
        <v>26.420662</v>
      </c>
      <c r="T95">
        <v>26.680305000000001</v>
      </c>
      <c r="U95">
        <v>26.905401000000001</v>
      </c>
      <c r="V95">
        <v>27.098538999999999</v>
      </c>
      <c r="W95">
        <v>27.262229999999999</v>
      </c>
      <c r="X95">
        <v>27.399539999999998</v>
      </c>
      <c r="Y95">
        <v>27.519998999999999</v>
      </c>
      <c r="Z95">
        <v>27.626846</v>
      </c>
      <c r="AA95">
        <v>27.722338000000001</v>
      </c>
      <c r="AB95">
        <v>27.808264000000001</v>
      </c>
      <c r="AC95">
        <v>27.89537</v>
      </c>
      <c r="AD95">
        <v>27.980460999999998</v>
      </c>
      <c r="AE95">
        <v>28.061219999999999</v>
      </c>
      <c r="AF95">
        <v>28.135930999999999</v>
      </c>
      <c r="AG95">
        <v>28.203600000000002</v>
      </c>
      <c r="AH95">
        <v>28.263152999999999</v>
      </c>
      <c r="AI95">
        <v>28.314700999999999</v>
      </c>
      <c r="AJ95">
        <v>28.357092000000002</v>
      </c>
      <c r="AK95" t="s">
        <v>378</v>
      </c>
    </row>
    <row r="96" spans="1:37">
      <c r="A96" t="s">
        <v>1293</v>
      </c>
      <c r="B96" t="s">
        <v>1459</v>
      </c>
      <c r="C96" t="s">
        <v>1460</v>
      </c>
      <c r="D96" t="s">
        <v>1448</v>
      </c>
      <c r="E96">
        <v>0</v>
      </c>
      <c r="F96">
        <v>17.978458</v>
      </c>
      <c r="G96">
        <v>18.182514000000001</v>
      </c>
      <c r="H96">
        <v>18.290891999999999</v>
      </c>
      <c r="I96">
        <v>18.382214000000001</v>
      </c>
      <c r="J96">
        <v>18.477464999999999</v>
      </c>
      <c r="K96">
        <v>18.588089</v>
      </c>
      <c r="L96">
        <v>18.714293999999999</v>
      </c>
      <c r="M96">
        <v>18.861754999999999</v>
      </c>
      <c r="N96">
        <v>18.997332</v>
      </c>
      <c r="O96">
        <v>19.141321000000001</v>
      </c>
      <c r="P96">
        <v>19.286062000000001</v>
      </c>
      <c r="Q96">
        <v>19.426711999999998</v>
      </c>
      <c r="R96">
        <v>19.558395000000001</v>
      </c>
      <c r="S96">
        <v>19.677531999999999</v>
      </c>
      <c r="T96">
        <v>19.783194000000002</v>
      </c>
      <c r="U96">
        <v>19.875654000000001</v>
      </c>
      <c r="V96">
        <v>19.947468000000001</v>
      </c>
      <c r="W96">
        <v>20.008682</v>
      </c>
      <c r="X96">
        <v>20.060516</v>
      </c>
      <c r="Y96">
        <v>20.107064999999999</v>
      </c>
      <c r="Z96">
        <v>20.147504999999999</v>
      </c>
      <c r="AA96">
        <v>20.185623</v>
      </c>
      <c r="AB96">
        <v>20.222363999999999</v>
      </c>
      <c r="AC96">
        <v>20.262225999999998</v>
      </c>
      <c r="AD96">
        <v>20.303941999999999</v>
      </c>
      <c r="AE96">
        <v>20.344533999999999</v>
      </c>
      <c r="AF96">
        <v>20.386565999999998</v>
      </c>
      <c r="AG96">
        <v>20.429836000000002</v>
      </c>
      <c r="AH96">
        <v>20.474070000000001</v>
      </c>
      <c r="AI96">
        <v>20.519003000000001</v>
      </c>
      <c r="AJ96">
        <v>20.563644</v>
      </c>
      <c r="AK96" t="s">
        <v>378</v>
      </c>
    </row>
    <row r="97" spans="1:37">
      <c r="A97" t="s">
        <v>1296</v>
      </c>
      <c r="B97" t="s">
        <v>1461</v>
      </c>
      <c r="C97" t="s">
        <v>1462</v>
      </c>
      <c r="D97" t="s">
        <v>1445</v>
      </c>
      <c r="E97">
        <v>0</v>
      </c>
      <c r="F97">
        <v>18.347479</v>
      </c>
      <c r="G97">
        <v>17.232583999999999</v>
      </c>
      <c r="H97">
        <v>16.90287</v>
      </c>
      <c r="I97">
        <v>16.730625</v>
      </c>
      <c r="J97">
        <v>16.623421</v>
      </c>
      <c r="K97">
        <v>16.549472999999999</v>
      </c>
      <c r="L97">
        <v>16.495173000000001</v>
      </c>
      <c r="M97">
        <v>16.453479999999999</v>
      </c>
      <c r="N97">
        <v>16.420611999999998</v>
      </c>
      <c r="O97">
        <v>16.394316</v>
      </c>
      <c r="P97">
        <v>16.373116</v>
      </c>
      <c r="Q97">
        <v>16.355978</v>
      </c>
      <c r="R97">
        <v>16.34215</v>
      </c>
      <c r="S97">
        <v>16.331083</v>
      </c>
      <c r="T97">
        <v>16.322323000000001</v>
      </c>
      <c r="U97">
        <v>16.315473999999998</v>
      </c>
      <c r="V97">
        <v>16.310186000000002</v>
      </c>
      <c r="W97">
        <v>16.306159999999998</v>
      </c>
      <c r="X97">
        <v>16.303108000000002</v>
      </c>
      <c r="Y97">
        <v>16.297691</v>
      </c>
      <c r="Z97">
        <v>16.292482</v>
      </c>
      <c r="AA97">
        <v>16.287880000000001</v>
      </c>
      <c r="AB97">
        <v>16.283781000000001</v>
      </c>
      <c r="AC97">
        <v>16.275209</v>
      </c>
      <c r="AD97">
        <v>16.268598999999998</v>
      </c>
      <c r="AE97">
        <v>16.263468</v>
      </c>
      <c r="AF97">
        <v>16.259467999999998</v>
      </c>
      <c r="AG97">
        <v>16.256336000000001</v>
      </c>
      <c r="AH97">
        <v>16.253882999999998</v>
      </c>
      <c r="AI97">
        <v>16.251958999999999</v>
      </c>
      <c r="AJ97">
        <v>16.251842</v>
      </c>
      <c r="AK97" t="s">
        <v>378</v>
      </c>
    </row>
    <row r="98" spans="1:37">
      <c r="A98" t="s">
        <v>1463</v>
      </c>
      <c r="B98" t="s">
        <v>1464</v>
      </c>
      <c r="C98" t="s">
        <v>1465</v>
      </c>
      <c r="E98">
        <v>12.956725</v>
      </c>
      <c r="F98">
        <v>13.121388</v>
      </c>
      <c r="G98">
        <v>13.287246</v>
      </c>
      <c r="H98">
        <v>13.453620000000001</v>
      </c>
      <c r="I98">
        <v>13.628166</v>
      </c>
      <c r="J98">
        <v>13.815428000000001</v>
      </c>
      <c r="K98">
        <v>14.017191</v>
      </c>
      <c r="L98">
        <v>14.230567000000001</v>
      </c>
      <c r="M98">
        <v>14.453184</v>
      </c>
      <c r="N98">
        <v>14.668434</v>
      </c>
      <c r="O98">
        <v>14.876203</v>
      </c>
      <c r="P98">
        <v>15.069989</v>
      </c>
      <c r="Q98">
        <v>15.250328</v>
      </c>
      <c r="R98">
        <v>15.41427</v>
      </c>
      <c r="S98">
        <v>15.561213</v>
      </c>
      <c r="T98">
        <v>15.692472</v>
      </c>
      <c r="U98">
        <v>15.810674000000001</v>
      </c>
      <c r="V98">
        <v>15.912986</v>
      </c>
      <c r="W98">
        <v>16.005081000000001</v>
      </c>
      <c r="X98">
        <v>16.089538999999998</v>
      </c>
      <c r="Y98">
        <v>16.166201000000001</v>
      </c>
      <c r="Z98">
        <v>16.236193</v>
      </c>
      <c r="AA98">
        <v>16.299386999999999</v>
      </c>
      <c r="AB98">
        <v>16.358183</v>
      </c>
      <c r="AC98">
        <v>16.411442000000001</v>
      </c>
      <c r="AD98">
        <v>16.459182999999999</v>
      </c>
      <c r="AE98">
        <v>16.502687000000002</v>
      </c>
      <c r="AF98">
        <v>16.542899999999999</v>
      </c>
      <c r="AG98">
        <v>16.577674999999999</v>
      </c>
      <c r="AH98">
        <v>16.607680999999999</v>
      </c>
      <c r="AI98">
        <v>16.634122999999999</v>
      </c>
      <c r="AJ98">
        <v>16.656898000000002</v>
      </c>
      <c r="AK98" s="25">
        <v>8.0000000000000002E-3</v>
      </c>
    </row>
    <row r="99" spans="1:37">
      <c r="A99" t="s">
        <v>1302</v>
      </c>
      <c r="C99" t="s">
        <v>1466</v>
      </c>
    </row>
    <row r="100" spans="1:37">
      <c r="A100" t="s">
        <v>1272</v>
      </c>
      <c r="B100" t="s">
        <v>1467</v>
      </c>
      <c r="C100" t="s">
        <v>1468</v>
      </c>
      <c r="D100" t="s">
        <v>1445</v>
      </c>
      <c r="E100">
        <v>8.8952179999999998</v>
      </c>
      <c r="F100">
        <v>8.9847760000000001</v>
      </c>
      <c r="G100">
        <v>9.0871119999999994</v>
      </c>
      <c r="H100">
        <v>9.2052980000000009</v>
      </c>
      <c r="I100">
        <v>9.3357810000000008</v>
      </c>
      <c r="J100">
        <v>9.4800920000000009</v>
      </c>
      <c r="K100">
        <v>9.6391349999999996</v>
      </c>
      <c r="L100">
        <v>9.8104270000000007</v>
      </c>
      <c r="M100">
        <v>9.9960579999999997</v>
      </c>
      <c r="N100">
        <v>10.181675</v>
      </c>
      <c r="O100">
        <v>10.378823000000001</v>
      </c>
      <c r="P100">
        <v>10.584731</v>
      </c>
      <c r="Q100">
        <v>10.796181000000001</v>
      </c>
      <c r="R100">
        <v>11.002929999999999</v>
      </c>
      <c r="S100">
        <v>11.195551999999999</v>
      </c>
      <c r="T100">
        <v>11.374650000000001</v>
      </c>
      <c r="U100">
        <v>11.537853</v>
      </c>
      <c r="V100">
        <v>11.685233</v>
      </c>
      <c r="W100">
        <v>11.819089</v>
      </c>
      <c r="X100">
        <v>11.941027</v>
      </c>
      <c r="Y100">
        <v>12.053058999999999</v>
      </c>
      <c r="Z100">
        <v>12.155882</v>
      </c>
      <c r="AA100">
        <v>12.249748</v>
      </c>
      <c r="AB100">
        <v>12.333418999999999</v>
      </c>
      <c r="AC100">
        <v>12.403898999999999</v>
      </c>
      <c r="AD100">
        <v>12.462712</v>
      </c>
      <c r="AE100">
        <v>12.513182</v>
      </c>
      <c r="AF100">
        <v>12.558149999999999</v>
      </c>
      <c r="AG100">
        <v>12.595549</v>
      </c>
      <c r="AH100">
        <v>12.62838</v>
      </c>
      <c r="AI100">
        <v>12.658702999999999</v>
      </c>
      <c r="AJ100">
        <v>12.687718</v>
      </c>
      <c r="AK100" s="25">
        <v>1.2E-2</v>
      </c>
    </row>
    <row r="101" spans="1:37">
      <c r="A101" t="s">
        <v>1275</v>
      </c>
      <c r="B101" t="s">
        <v>1469</v>
      </c>
      <c r="C101" t="s">
        <v>1470</v>
      </c>
      <c r="D101" t="s">
        <v>1448</v>
      </c>
      <c r="E101">
        <v>6.5605250000000002</v>
      </c>
      <c r="F101">
        <v>6.6024669999999999</v>
      </c>
      <c r="G101">
        <v>6.653168</v>
      </c>
      <c r="H101">
        <v>6.7131080000000001</v>
      </c>
      <c r="I101">
        <v>6.7802210000000001</v>
      </c>
      <c r="J101">
        <v>6.855289</v>
      </c>
      <c r="K101">
        <v>6.9411170000000002</v>
      </c>
      <c r="L101">
        <v>7.0347689999999998</v>
      </c>
      <c r="M101">
        <v>7.1381969999999999</v>
      </c>
      <c r="N101">
        <v>7.2409780000000001</v>
      </c>
      <c r="O101">
        <v>7.3515139999999999</v>
      </c>
      <c r="P101">
        <v>7.4694900000000004</v>
      </c>
      <c r="Q101">
        <v>7.5931129999999998</v>
      </c>
      <c r="R101">
        <v>7.7173119999999997</v>
      </c>
      <c r="S101">
        <v>7.8390050000000002</v>
      </c>
      <c r="T101">
        <v>7.9523260000000002</v>
      </c>
      <c r="U101">
        <v>8.0589130000000004</v>
      </c>
      <c r="V101">
        <v>8.1566980000000004</v>
      </c>
      <c r="W101">
        <v>8.2486090000000001</v>
      </c>
      <c r="X101">
        <v>8.3356089999999998</v>
      </c>
      <c r="Y101">
        <v>8.4162879999999998</v>
      </c>
      <c r="Z101">
        <v>8.4922749999999994</v>
      </c>
      <c r="AA101">
        <v>8.5628869999999999</v>
      </c>
      <c r="AB101">
        <v>8.6272710000000004</v>
      </c>
      <c r="AC101">
        <v>8.6843529999999998</v>
      </c>
      <c r="AD101">
        <v>8.7350169999999991</v>
      </c>
      <c r="AE101">
        <v>8.7817919999999994</v>
      </c>
      <c r="AF101">
        <v>8.8252559999999995</v>
      </c>
      <c r="AG101">
        <v>8.8659130000000008</v>
      </c>
      <c r="AH101">
        <v>8.9025269999999992</v>
      </c>
      <c r="AI101">
        <v>8.9357679999999995</v>
      </c>
      <c r="AJ101">
        <v>8.9671830000000003</v>
      </c>
      <c r="AK101" s="25">
        <v>0.01</v>
      </c>
    </row>
    <row r="102" spans="1:37">
      <c r="A102" t="s">
        <v>1278</v>
      </c>
      <c r="B102" t="s">
        <v>1471</v>
      </c>
      <c r="C102" t="s">
        <v>1472</v>
      </c>
      <c r="D102" t="s">
        <v>1448</v>
      </c>
      <c r="E102">
        <v>6.7825660000000001</v>
      </c>
      <c r="F102">
        <v>6.8303969999999996</v>
      </c>
      <c r="G102">
        <v>6.8919329999999999</v>
      </c>
      <c r="H102">
        <v>6.9640709999999997</v>
      </c>
      <c r="I102">
        <v>7.0466379999999997</v>
      </c>
      <c r="J102">
        <v>7.141864</v>
      </c>
      <c r="K102">
        <v>7.2516449999999999</v>
      </c>
      <c r="L102">
        <v>7.3743189999999998</v>
      </c>
      <c r="M102">
        <v>7.5099989999999996</v>
      </c>
      <c r="N102">
        <v>7.6474089999999997</v>
      </c>
      <c r="O102">
        <v>7.7963399999999998</v>
      </c>
      <c r="P102">
        <v>7.9524629999999998</v>
      </c>
      <c r="Q102">
        <v>8.1127479999999998</v>
      </c>
      <c r="R102">
        <v>8.2698330000000002</v>
      </c>
      <c r="S102">
        <v>8.4133279999999999</v>
      </c>
      <c r="T102">
        <v>8.5403359999999999</v>
      </c>
      <c r="U102">
        <v>8.6603250000000003</v>
      </c>
      <c r="V102">
        <v>8.7658450000000006</v>
      </c>
      <c r="W102">
        <v>8.8572500000000005</v>
      </c>
      <c r="X102">
        <v>8.9358710000000006</v>
      </c>
      <c r="Y102">
        <v>9.0033670000000008</v>
      </c>
      <c r="Z102">
        <v>9.0614410000000003</v>
      </c>
      <c r="AA102">
        <v>9.111148</v>
      </c>
      <c r="AB102">
        <v>9.1536000000000008</v>
      </c>
      <c r="AC102">
        <v>9.1900750000000002</v>
      </c>
      <c r="AD102">
        <v>9.2215900000000008</v>
      </c>
      <c r="AE102">
        <v>9.2489810000000006</v>
      </c>
      <c r="AF102">
        <v>9.2730069999999998</v>
      </c>
      <c r="AG102">
        <v>9.2942940000000007</v>
      </c>
      <c r="AH102">
        <v>9.313383</v>
      </c>
      <c r="AI102">
        <v>9.3387609999999999</v>
      </c>
      <c r="AJ102">
        <v>9.3598119999999998</v>
      </c>
      <c r="AK102" s="25">
        <v>0.01</v>
      </c>
    </row>
    <row r="103" spans="1:37">
      <c r="A103" t="s">
        <v>1281</v>
      </c>
      <c r="B103" t="s">
        <v>1473</v>
      </c>
      <c r="C103" t="s">
        <v>1474</v>
      </c>
      <c r="D103" t="s">
        <v>1448</v>
      </c>
      <c r="E103">
        <v>6.6220169999999996</v>
      </c>
      <c r="F103">
        <v>6.7115109999999998</v>
      </c>
      <c r="G103">
        <v>6.8091419999999996</v>
      </c>
      <c r="H103">
        <v>6.9108799999999997</v>
      </c>
      <c r="I103">
        <v>7.0168369999999998</v>
      </c>
      <c r="J103">
        <v>7.131704</v>
      </c>
      <c r="K103">
        <v>7.2578060000000004</v>
      </c>
      <c r="L103">
        <v>7.3951840000000004</v>
      </c>
      <c r="M103">
        <v>7.5423650000000002</v>
      </c>
      <c r="N103">
        <v>7.6839459999999997</v>
      </c>
      <c r="O103">
        <v>7.8327859999999996</v>
      </c>
      <c r="P103">
        <v>7.9875809999999996</v>
      </c>
      <c r="Q103">
        <v>8.145054</v>
      </c>
      <c r="R103">
        <v>8.299785</v>
      </c>
      <c r="S103">
        <v>8.4453999999999994</v>
      </c>
      <c r="T103">
        <v>8.5804419999999997</v>
      </c>
      <c r="U103">
        <v>8.7025930000000002</v>
      </c>
      <c r="V103">
        <v>8.8112929999999992</v>
      </c>
      <c r="W103">
        <v>8.9051670000000005</v>
      </c>
      <c r="X103">
        <v>8.9864099999999993</v>
      </c>
      <c r="Y103">
        <v>9.0557040000000004</v>
      </c>
      <c r="Z103">
        <v>9.1149730000000009</v>
      </c>
      <c r="AA103">
        <v>9.1668230000000008</v>
      </c>
      <c r="AB103">
        <v>9.2108530000000002</v>
      </c>
      <c r="AC103">
        <v>9.2514679999999991</v>
      </c>
      <c r="AD103">
        <v>9.2882160000000002</v>
      </c>
      <c r="AE103">
        <v>9.3194680000000005</v>
      </c>
      <c r="AF103">
        <v>9.3467160000000007</v>
      </c>
      <c r="AG103">
        <v>9.3722209999999997</v>
      </c>
      <c r="AH103">
        <v>9.3963669999999997</v>
      </c>
      <c r="AI103">
        <v>9.4188539999999996</v>
      </c>
      <c r="AJ103">
        <v>9.4390239999999999</v>
      </c>
      <c r="AK103" s="25">
        <v>1.0999999999999999E-2</v>
      </c>
    </row>
    <row r="104" spans="1:37">
      <c r="A104" t="s">
        <v>1284</v>
      </c>
      <c r="B104" t="s">
        <v>1475</v>
      </c>
      <c r="C104" t="s">
        <v>1476</v>
      </c>
      <c r="D104" t="s">
        <v>1477</v>
      </c>
      <c r="E104">
        <v>7.0461770000000001</v>
      </c>
      <c r="F104">
        <v>7.0401379999999998</v>
      </c>
      <c r="G104">
        <v>7.0671679999999997</v>
      </c>
      <c r="H104">
        <v>7.1082859999999997</v>
      </c>
      <c r="I104">
        <v>7.1618449999999996</v>
      </c>
      <c r="J104">
        <v>7.2288670000000002</v>
      </c>
      <c r="K104">
        <v>7.3105200000000004</v>
      </c>
      <c r="L104">
        <v>7.3795580000000003</v>
      </c>
      <c r="M104">
        <v>7.4820799999999998</v>
      </c>
      <c r="N104">
        <v>7.5814870000000001</v>
      </c>
      <c r="O104">
        <v>7.6906970000000001</v>
      </c>
      <c r="P104">
        <v>7.8060070000000001</v>
      </c>
      <c r="Q104">
        <v>7.9271830000000003</v>
      </c>
      <c r="R104">
        <v>8.0483189999999993</v>
      </c>
      <c r="S104">
        <v>8.1667959999999997</v>
      </c>
      <c r="T104">
        <v>8.268364</v>
      </c>
      <c r="U104">
        <v>8.359826</v>
      </c>
      <c r="V104">
        <v>8.441872</v>
      </c>
      <c r="W104">
        <v>8.5171589999999995</v>
      </c>
      <c r="X104">
        <v>8.5856200000000005</v>
      </c>
      <c r="Y104">
        <v>8.6471</v>
      </c>
      <c r="Z104">
        <v>8.7016240000000007</v>
      </c>
      <c r="AA104">
        <v>8.7452760000000005</v>
      </c>
      <c r="AB104">
        <v>8.7864369999999994</v>
      </c>
      <c r="AC104">
        <v>8.8260550000000002</v>
      </c>
      <c r="AD104">
        <v>8.8621230000000004</v>
      </c>
      <c r="AE104">
        <v>8.8951729999999998</v>
      </c>
      <c r="AF104">
        <v>8.9255499999999994</v>
      </c>
      <c r="AG104">
        <v>8.9541070000000005</v>
      </c>
      <c r="AH104">
        <v>8.9806620000000006</v>
      </c>
      <c r="AI104">
        <v>9.0043330000000008</v>
      </c>
      <c r="AJ104">
        <v>9.0250789999999999</v>
      </c>
      <c r="AK104" s="25">
        <v>8.0000000000000002E-3</v>
      </c>
    </row>
    <row r="105" spans="1:37">
      <c r="A105" t="s">
        <v>1287</v>
      </c>
      <c r="B105" t="s">
        <v>1478</v>
      </c>
      <c r="C105" t="s">
        <v>1479</v>
      </c>
      <c r="D105" t="s">
        <v>1448</v>
      </c>
      <c r="E105">
        <v>0</v>
      </c>
      <c r="F105">
        <v>17.036356000000001</v>
      </c>
      <c r="G105">
        <v>17.181398000000002</v>
      </c>
      <c r="H105">
        <v>17.306469</v>
      </c>
      <c r="I105">
        <v>17.442207</v>
      </c>
      <c r="J105">
        <v>17.601358000000001</v>
      </c>
      <c r="K105">
        <v>17.790967999999999</v>
      </c>
      <c r="L105">
        <v>18.015999000000001</v>
      </c>
      <c r="M105">
        <v>18.279157999999999</v>
      </c>
      <c r="N105">
        <v>18.525606</v>
      </c>
      <c r="O105">
        <v>18.787296000000001</v>
      </c>
      <c r="P105">
        <v>19.053837000000001</v>
      </c>
      <c r="Q105">
        <v>19.318214000000001</v>
      </c>
      <c r="R105">
        <v>19.563483999999999</v>
      </c>
      <c r="S105">
        <v>19.773406999999999</v>
      </c>
      <c r="T105">
        <v>19.951609000000001</v>
      </c>
      <c r="U105">
        <v>20.103401000000002</v>
      </c>
      <c r="V105">
        <v>20.231463999999999</v>
      </c>
      <c r="W105">
        <v>20.338895999999998</v>
      </c>
      <c r="X105">
        <v>20.427510999999999</v>
      </c>
      <c r="Y105">
        <v>20.511581</v>
      </c>
      <c r="Z105">
        <v>20.580307000000001</v>
      </c>
      <c r="AA105">
        <v>20.638807</v>
      </c>
      <c r="AB105">
        <v>20.687963</v>
      </c>
      <c r="AC105">
        <v>20.729227000000002</v>
      </c>
      <c r="AD105">
        <v>20.763731</v>
      </c>
      <c r="AE105">
        <v>20.792427</v>
      </c>
      <c r="AF105">
        <v>20.816158000000001</v>
      </c>
      <c r="AG105">
        <v>20.836617</v>
      </c>
      <c r="AH105">
        <v>20.853940999999999</v>
      </c>
      <c r="AI105">
        <v>20.868486000000001</v>
      </c>
      <c r="AJ105">
        <v>20.880880000000001</v>
      </c>
      <c r="AK105" t="s">
        <v>378</v>
      </c>
    </row>
    <row r="106" spans="1:37">
      <c r="A106" t="s">
        <v>1290</v>
      </c>
      <c r="B106" t="s">
        <v>1480</v>
      </c>
      <c r="C106" t="s">
        <v>1481</v>
      </c>
      <c r="D106" t="s">
        <v>1448</v>
      </c>
      <c r="E106">
        <v>0</v>
      </c>
      <c r="F106">
        <v>14.139578999999999</v>
      </c>
      <c r="G106">
        <v>14.347611000000001</v>
      </c>
      <c r="H106">
        <v>14.519632</v>
      </c>
      <c r="I106">
        <v>14.685119</v>
      </c>
      <c r="J106">
        <v>14.877749</v>
      </c>
      <c r="K106">
        <v>15.106916</v>
      </c>
      <c r="L106">
        <v>15.342461999999999</v>
      </c>
      <c r="M106">
        <v>15.584209</v>
      </c>
      <c r="N106">
        <v>15.803246</v>
      </c>
      <c r="O106">
        <v>16.034754</v>
      </c>
      <c r="P106">
        <v>16.273188000000001</v>
      </c>
      <c r="Q106">
        <v>16.511600000000001</v>
      </c>
      <c r="R106">
        <v>16.739643000000001</v>
      </c>
      <c r="S106">
        <v>16.942751000000001</v>
      </c>
      <c r="T106">
        <v>17.121464</v>
      </c>
      <c r="U106">
        <v>17.276823</v>
      </c>
      <c r="V106">
        <v>17.411455</v>
      </c>
      <c r="W106">
        <v>17.527678000000002</v>
      </c>
      <c r="X106">
        <v>17.626293</v>
      </c>
      <c r="Y106">
        <v>17.721105999999999</v>
      </c>
      <c r="Z106">
        <v>17.801480999999999</v>
      </c>
      <c r="AA106">
        <v>17.871738000000001</v>
      </c>
      <c r="AB106">
        <v>17.932497000000001</v>
      </c>
      <c r="AC106">
        <v>17.984873</v>
      </c>
      <c r="AD106">
        <v>18.029724000000002</v>
      </c>
      <c r="AE106">
        <v>18.068415000000002</v>
      </c>
      <c r="AF106">
        <v>18.101980000000001</v>
      </c>
      <c r="AG106">
        <v>18.131827999999999</v>
      </c>
      <c r="AH106">
        <v>18.158038999999999</v>
      </c>
      <c r="AI106">
        <v>18.181215000000002</v>
      </c>
      <c r="AJ106">
        <v>18.201692999999999</v>
      </c>
      <c r="AK106" t="s">
        <v>378</v>
      </c>
    </row>
    <row r="107" spans="1:37">
      <c r="A107" t="s">
        <v>1293</v>
      </c>
      <c r="B107" t="s">
        <v>1482</v>
      </c>
      <c r="C107" t="s">
        <v>1483</v>
      </c>
      <c r="D107" t="s">
        <v>1448</v>
      </c>
      <c r="E107">
        <v>0</v>
      </c>
      <c r="F107">
        <v>10.285902999999999</v>
      </c>
      <c r="G107">
        <v>10.461748999999999</v>
      </c>
      <c r="H107">
        <v>10.58436</v>
      </c>
      <c r="I107">
        <v>10.703896</v>
      </c>
      <c r="J107">
        <v>10.836477</v>
      </c>
      <c r="K107">
        <v>10.988537000000001</v>
      </c>
      <c r="L107">
        <v>11.158011</v>
      </c>
      <c r="M107">
        <v>11.349185</v>
      </c>
      <c r="N107">
        <v>11.522831</v>
      </c>
      <c r="O107">
        <v>11.704046</v>
      </c>
      <c r="P107">
        <v>11.887637</v>
      </c>
      <c r="Q107">
        <v>12.068026</v>
      </c>
      <c r="R107">
        <v>12.235476999999999</v>
      </c>
      <c r="S107">
        <v>12.380072</v>
      </c>
      <c r="T107">
        <v>12.504892</v>
      </c>
      <c r="U107">
        <v>12.611222</v>
      </c>
      <c r="V107">
        <v>12.701465000000001</v>
      </c>
      <c r="W107">
        <v>12.777919000000001</v>
      </c>
      <c r="X107">
        <v>12.841905000000001</v>
      </c>
      <c r="Y107">
        <v>12.90377</v>
      </c>
      <c r="Z107">
        <v>12.935727</v>
      </c>
      <c r="AA107">
        <v>12.967155</v>
      </c>
      <c r="AB107">
        <v>12.998999</v>
      </c>
      <c r="AC107">
        <v>13.032795999999999</v>
      </c>
      <c r="AD107">
        <v>13.069894</v>
      </c>
      <c r="AE107">
        <v>13.111395999999999</v>
      </c>
      <c r="AF107">
        <v>13.157918</v>
      </c>
      <c r="AG107">
        <v>13.210521</v>
      </c>
      <c r="AH107">
        <v>13.268416</v>
      </c>
      <c r="AI107">
        <v>13.331016999999999</v>
      </c>
      <c r="AJ107">
        <v>13.396811</v>
      </c>
      <c r="AK107" t="s">
        <v>378</v>
      </c>
    </row>
    <row r="108" spans="1:37">
      <c r="A108" t="s">
        <v>1296</v>
      </c>
      <c r="B108" t="s">
        <v>1484</v>
      </c>
      <c r="C108" t="s">
        <v>1485</v>
      </c>
      <c r="D108" t="s">
        <v>1448</v>
      </c>
      <c r="E108">
        <v>0</v>
      </c>
      <c r="F108">
        <v>11.520413</v>
      </c>
      <c r="G108">
        <v>11.520414000000001</v>
      </c>
      <c r="H108">
        <v>11.520414000000001</v>
      </c>
      <c r="I108">
        <v>11.520415</v>
      </c>
      <c r="J108">
        <v>11.520415</v>
      </c>
      <c r="K108">
        <v>11.520414000000001</v>
      </c>
      <c r="L108">
        <v>11.520414000000001</v>
      </c>
      <c r="M108">
        <v>11.520416000000001</v>
      </c>
      <c r="N108">
        <v>11.520413</v>
      </c>
      <c r="O108">
        <v>11.520414000000001</v>
      </c>
      <c r="P108">
        <v>11.520415</v>
      </c>
      <c r="Q108">
        <v>11.520412</v>
      </c>
      <c r="R108">
        <v>11.520416000000001</v>
      </c>
      <c r="S108">
        <v>11.520414000000001</v>
      </c>
      <c r="T108">
        <v>11.520413</v>
      </c>
      <c r="U108">
        <v>11.520415</v>
      </c>
      <c r="V108">
        <v>11.520416000000001</v>
      </c>
      <c r="W108">
        <v>11.520414000000001</v>
      </c>
      <c r="X108">
        <v>11.520413</v>
      </c>
      <c r="Y108">
        <v>11.520415</v>
      </c>
      <c r="Z108">
        <v>11.520414000000001</v>
      </c>
      <c r="AA108">
        <v>11.520412</v>
      </c>
      <c r="AB108">
        <v>11.520413</v>
      </c>
      <c r="AC108">
        <v>11.520414000000001</v>
      </c>
      <c r="AD108">
        <v>11.520415</v>
      </c>
      <c r="AE108">
        <v>11.520416000000001</v>
      </c>
      <c r="AF108">
        <v>11.520415</v>
      </c>
      <c r="AG108">
        <v>11.520415</v>
      </c>
      <c r="AH108">
        <v>11.520416000000001</v>
      </c>
      <c r="AI108">
        <v>11.520412</v>
      </c>
      <c r="AJ108">
        <v>11.520415</v>
      </c>
      <c r="AK108" t="s">
        <v>378</v>
      </c>
    </row>
    <row r="109" spans="1:37">
      <c r="A109" t="s">
        <v>1486</v>
      </c>
      <c r="B109" t="s">
        <v>1487</v>
      </c>
      <c r="C109" t="s">
        <v>1488</v>
      </c>
      <c r="E109">
        <v>8.0157849999999993</v>
      </c>
      <c r="F109">
        <v>8.0943470000000008</v>
      </c>
      <c r="G109">
        <v>8.1815960000000008</v>
      </c>
      <c r="H109">
        <v>8.2832450000000009</v>
      </c>
      <c r="I109">
        <v>8.3943080000000005</v>
      </c>
      <c r="J109">
        <v>8.5150249999999996</v>
      </c>
      <c r="K109">
        <v>8.6492880000000003</v>
      </c>
      <c r="L109">
        <v>8.7930209999999995</v>
      </c>
      <c r="M109">
        <v>8.9490700000000007</v>
      </c>
      <c r="N109">
        <v>9.1035360000000001</v>
      </c>
      <c r="O109">
        <v>9.2668970000000002</v>
      </c>
      <c r="P109">
        <v>9.4385460000000005</v>
      </c>
      <c r="Q109">
        <v>9.6158870000000007</v>
      </c>
      <c r="R109">
        <v>9.7901559999999996</v>
      </c>
      <c r="S109">
        <v>9.9551660000000002</v>
      </c>
      <c r="T109">
        <v>10.10848</v>
      </c>
      <c r="U109">
        <v>10.250087000000001</v>
      </c>
      <c r="V109">
        <v>10.377929999999999</v>
      </c>
      <c r="W109">
        <v>10.495939999999999</v>
      </c>
      <c r="X109">
        <v>10.605518</v>
      </c>
      <c r="Y109">
        <v>10.706315999999999</v>
      </c>
      <c r="Z109">
        <v>10.800062</v>
      </c>
      <c r="AA109">
        <v>10.886391</v>
      </c>
      <c r="AB109">
        <v>10.964344000000001</v>
      </c>
      <c r="AC109">
        <v>11.031922</v>
      </c>
      <c r="AD109">
        <v>11.090313999999999</v>
      </c>
      <c r="AE109">
        <v>11.142635</v>
      </c>
      <c r="AF109">
        <v>11.190512</v>
      </c>
      <c r="AG109">
        <v>11.233161000000001</v>
      </c>
      <c r="AH109">
        <v>11.271585999999999</v>
      </c>
      <c r="AI109">
        <v>11.307226</v>
      </c>
      <c r="AJ109">
        <v>11.341635</v>
      </c>
      <c r="AK109" s="25">
        <v>1.0999999999999999E-2</v>
      </c>
    </row>
    <row r="110" spans="1:37">
      <c r="A110" t="s">
        <v>1325</v>
      </c>
      <c r="C110" t="s">
        <v>1489</v>
      </c>
    </row>
    <row r="111" spans="1:37">
      <c r="A111" t="s">
        <v>1272</v>
      </c>
      <c r="B111" t="s">
        <v>1490</v>
      </c>
      <c r="C111" t="s">
        <v>1491</v>
      </c>
      <c r="D111" t="s">
        <v>1445</v>
      </c>
      <c r="E111">
        <v>6.0285409999999997</v>
      </c>
      <c r="F111">
        <v>6.0647890000000002</v>
      </c>
      <c r="G111">
        <v>6.10128</v>
      </c>
      <c r="H111">
        <v>6.1476569999999997</v>
      </c>
      <c r="I111">
        <v>6.202693</v>
      </c>
      <c r="J111">
        <v>6.2681360000000002</v>
      </c>
      <c r="K111">
        <v>6.3445070000000001</v>
      </c>
      <c r="L111">
        <v>6.4322609999999996</v>
      </c>
      <c r="M111">
        <v>6.5307890000000004</v>
      </c>
      <c r="N111">
        <v>6.6314450000000003</v>
      </c>
      <c r="O111">
        <v>6.7366999999999999</v>
      </c>
      <c r="P111">
        <v>6.8438939999999997</v>
      </c>
      <c r="Q111">
        <v>6.9507130000000004</v>
      </c>
      <c r="R111">
        <v>7.0538470000000002</v>
      </c>
      <c r="S111">
        <v>7.1480370000000004</v>
      </c>
      <c r="T111">
        <v>7.232227</v>
      </c>
      <c r="U111">
        <v>7.3067609999999998</v>
      </c>
      <c r="V111">
        <v>7.3729050000000003</v>
      </c>
      <c r="W111">
        <v>7.4318210000000002</v>
      </c>
      <c r="X111">
        <v>7.4840400000000002</v>
      </c>
      <c r="Y111">
        <v>7.5308409999999997</v>
      </c>
      <c r="Z111">
        <v>7.5724080000000002</v>
      </c>
      <c r="AA111">
        <v>7.609782</v>
      </c>
      <c r="AB111">
        <v>7.6416719999999998</v>
      </c>
      <c r="AC111">
        <v>7.6689829999999999</v>
      </c>
      <c r="AD111">
        <v>7.6921499999999998</v>
      </c>
      <c r="AE111">
        <v>7.7120680000000004</v>
      </c>
      <c r="AF111">
        <v>7.729959</v>
      </c>
      <c r="AG111">
        <v>7.7461279999999997</v>
      </c>
      <c r="AH111">
        <v>7.7608949999999997</v>
      </c>
      <c r="AI111">
        <v>7.7750700000000004</v>
      </c>
      <c r="AJ111">
        <v>7.7889549999999996</v>
      </c>
      <c r="AK111" s="25">
        <v>8.0000000000000002E-3</v>
      </c>
    </row>
    <row r="112" spans="1:37">
      <c r="A112" t="s">
        <v>1275</v>
      </c>
      <c r="B112" t="s">
        <v>1492</v>
      </c>
      <c r="C112" t="s">
        <v>1493</v>
      </c>
      <c r="D112" t="s">
        <v>1448</v>
      </c>
      <c r="E112">
        <v>5.385866</v>
      </c>
      <c r="F112">
        <v>5.4158949999999999</v>
      </c>
      <c r="G112">
        <v>5.4520479999999996</v>
      </c>
      <c r="H112">
        <v>5.4963300000000004</v>
      </c>
      <c r="I112">
        <v>5.5482170000000002</v>
      </c>
      <c r="J112">
        <v>5.6086450000000001</v>
      </c>
      <c r="K112">
        <v>5.6800259999999998</v>
      </c>
      <c r="L112">
        <v>5.7582649999999997</v>
      </c>
      <c r="M112">
        <v>5.8407819999999999</v>
      </c>
      <c r="N112">
        <v>5.9275339999999996</v>
      </c>
      <c r="O112">
        <v>6.0212750000000002</v>
      </c>
      <c r="P112">
        <v>6.1145969999999998</v>
      </c>
      <c r="Q112">
        <v>6.2130340000000004</v>
      </c>
      <c r="R112">
        <v>6.3169709999999997</v>
      </c>
      <c r="S112">
        <v>6.4197860000000002</v>
      </c>
      <c r="T112">
        <v>6.5197599999999998</v>
      </c>
      <c r="U112">
        <v>6.6123519999999996</v>
      </c>
      <c r="V112">
        <v>6.7019739999999999</v>
      </c>
      <c r="W112">
        <v>6.7829199999999998</v>
      </c>
      <c r="X112">
        <v>6.8582380000000001</v>
      </c>
      <c r="Y112">
        <v>6.9292210000000001</v>
      </c>
      <c r="Z112">
        <v>6.9969780000000004</v>
      </c>
      <c r="AA112">
        <v>7.057817</v>
      </c>
      <c r="AB112">
        <v>7.117362</v>
      </c>
      <c r="AC112">
        <v>7.1730489999999998</v>
      </c>
      <c r="AD112">
        <v>7.2175830000000003</v>
      </c>
      <c r="AE112">
        <v>7.2533450000000004</v>
      </c>
      <c r="AF112">
        <v>7.2820070000000001</v>
      </c>
      <c r="AG112">
        <v>7.3063979999999997</v>
      </c>
      <c r="AH112">
        <v>7.3268279999999999</v>
      </c>
      <c r="AI112">
        <v>7.3460799999999997</v>
      </c>
      <c r="AJ112">
        <v>7.3625290000000003</v>
      </c>
      <c r="AK112" s="25">
        <v>0.01</v>
      </c>
    </row>
    <row r="113" spans="1:37">
      <c r="A113" t="s">
        <v>1278</v>
      </c>
      <c r="B113" t="s">
        <v>1494</v>
      </c>
      <c r="C113" t="s">
        <v>1495</v>
      </c>
      <c r="D113" t="s">
        <v>1448</v>
      </c>
      <c r="E113">
        <v>5.8711399999999996</v>
      </c>
      <c r="F113">
        <v>5.9601059999999997</v>
      </c>
      <c r="G113">
        <v>6.0450540000000004</v>
      </c>
      <c r="H113">
        <v>6.1314520000000003</v>
      </c>
      <c r="I113">
        <v>6.218979</v>
      </c>
      <c r="J113">
        <v>6.3105159999999998</v>
      </c>
      <c r="K113">
        <v>6.4076500000000003</v>
      </c>
      <c r="L113">
        <v>6.5082659999999999</v>
      </c>
      <c r="M113">
        <v>6.6135609999999998</v>
      </c>
      <c r="N113">
        <v>6.714677</v>
      </c>
      <c r="O113">
        <v>6.8206540000000002</v>
      </c>
      <c r="P113">
        <v>6.9291689999999999</v>
      </c>
      <c r="Q113">
        <v>7.0399859999999999</v>
      </c>
      <c r="R113">
        <v>7.1495059999999997</v>
      </c>
      <c r="S113">
        <v>7.2483110000000002</v>
      </c>
      <c r="T113">
        <v>7.3312189999999999</v>
      </c>
      <c r="U113">
        <v>7.3982910000000004</v>
      </c>
      <c r="V113">
        <v>7.4531700000000001</v>
      </c>
      <c r="W113">
        <v>7.4979440000000004</v>
      </c>
      <c r="X113">
        <v>7.5324179999999998</v>
      </c>
      <c r="Y113">
        <v>7.5589120000000003</v>
      </c>
      <c r="Z113">
        <v>7.579294</v>
      </c>
      <c r="AA113">
        <v>7.5940589999999997</v>
      </c>
      <c r="AB113">
        <v>7.604311</v>
      </c>
      <c r="AC113">
        <v>7.6110899999999999</v>
      </c>
      <c r="AD113">
        <v>7.6152230000000003</v>
      </c>
      <c r="AE113">
        <v>7.6171259999999998</v>
      </c>
      <c r="AF113">
        <v>7.6171740000000003</v>
      </c>
      <c r="AG113">
        <v>7.6156459999999999</v>
      </c>
      <c r="AH113">
        <v>7.6132540000000004</v>
      </c>
      <c r="AI113">
        <v>7.6118230000000002</v>
      </c>
      <c r="AJ113">
        <v>7.6116659999999996</v>
      </c>
      <c r="AK113" s="25">
        <v>8.0000000000000002E-3</v>
      </c>
    </row>
    <row r="114" spans="1:37">
      <c r="A114" t="s">
        <v>1281</v>
      </c>
      <c r="B114" t="s">
        <v>1496</v>
      </c>
      <c r="C114" t="s">
        <v>1497</v>
      </c>
      <c r="D114" t="s">
        <v>1445</v>
      </c>
      <c r="E114">
        <v>5.7408359999999998</v>
      </c>
      <c r="F114">
        <v>5.7369260000000004</v>
      </c>
      <c r="G114">
        <v>5.7500910000000003</v>
      </c>
      <c r="H114">
        <v>5.7778910000000003</v>
      </c>
      <c r="I114">
        <v>5.8194210000000002</v>
      </c>
      <c r="J114">
        <v>5.874784</v>
      </c>
      <c r="K114">
        <v>5.9434519999999997</v>
      </c>
      <c r="L114">
        <v>6.0254849999999998</v>
      </c>
      <c r="M114">
        <v>6.119624</v>
      </c>
      <c r="N114">
        <v>6.2172989999999997</v>
      </c>
      <c r="O114">
        <v>6.3219719999999997</v>
      </c>
      <c r="P114">
        <v>6.4319949999999997</v>
      </c>
      <c r="Q114">
        <v>6.545814</v>
      </c>
      <c r="R114">
        <v>6.660431</v>
      </c>
      <c r="S114">
        <v>6.7696990000000001</v>
      </c>
      <c r="T114">
        <v>6.8714079999999997</v>
      </c>
      <c r="U114">
        <v>6.9614580000000004</v>
      </c>
      <c r="V114">
        <v>7.0393039999999996</v>
      </c>
      <c r="W114">
        <v>7.1047770000000003</v>
      </c>
      <c r="X114">
        <v>7.1586030000000003</v>
      </c>
      <c r="Y114">
        <v>7.2033509999999996</v>
      </c>
      <c r="Z114">
        <v>7.2410319999999997</v>
      </c>
      <c r="AA114">
        <v>7.2729840000000001</v>
      </c>
      <c r="AB114">
        <v>7.3001839999999998</v>
      </c>
      <c r="AC114">
        <v>7.3238120000000002</v>
      </c>
      <c r="AD114">
        <v>7.3443990000000001</v>
      </c>
      <c r="AE114">
        <v>7.3618600000000001</v>
      </c>
      <c r="AF114">
        <v>7.3774940000000004</v>
      </c>
      <c r="AG114">
        <v>7.3915670000000002</v>
      </c>
      <c r="AH114">
        <v>7.4040470000000003</v>
      </c>
      <c r="AI114">
        <v>7.4155670000000002</v>
      </c>
      <c r="AJ114">
        <v>7.4263139999999996</v>
      </c>
      <c r="AK114" s="25">
        <v>8.0000000000000002E-3</v>
      </c>
    </row>
    <row r="115" spans="1:37">
      <c r="A115" t="s">
        <v>1284</v>
      </c>
      <c r="B115" t="s">
        <v>1498</v>
      </c>
      <c r="C115" t="s">
        <v>1499</v>
      </c>
      <c r="D115" t="s">
        <v>1448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t="s">
        <v>378</v>
      </c>
    </row>
    <row r="116" spans="1:37">
      <c r="A116" t="s">
        <v>1287</v>
      </c>
      <c r="B116" t="s">
        <v>1500</v>
      </c>
      <c r="C116" t="s">
        <v>1501</v>
      </c>
      <c r="D116" t="s">
        <v>1445</v>
      </c>
      <c r="E116">
        <v>0</v>
      </c>
      <c r="F116">
        <v>7.2611169999999996</v>
      </c>
      <c r="G116">
        <v>8.5436160000000001</v>
      </c>
      <c r="H116">
        <v>9.1683699999999995</v>
      </c>
      <c r="I116">
        <v>9.5359479999999994</v>
      </c>
      <c r="J116">
        <v>9.7978570000000005</v>
      </c>
      <c r="K116">
        <v>10.012404</v>
      </c>
      <c r="L116">
        <v>10.207183000000001</v>
      </c>
      <c r="M116">
        <v>10.394233</v>
      </c>
      <c r="N116">
        <v>10.564241000000001</v>
      </c>
      <c r="O116">
        <v>10.732917</v>
      </c>
      <c r="P116">
        <v>10.90164</v>
      </c>
      <c r="Q116">
        <v>11.069829</v>
      </c>
      <c r="R116">
        <v>11.232281</v>
      </c>
      <c r="S116">
        <v>11.383179</v>
      </c>
      <c r="T116">
        <v>11.523091000000001</v>
      </c>
      <c r="U116">
        <v>11.648863</v>
      </c>
      <c r="V116">
        <v>11.762886999999999</v>
      </c>
      <c r="W116">
        <v>11.862835</v>
      </c>
      <c r="X116">
        <v>11.945652000000001</v>
      </c>
      <c r="Y116">
        <v>12.02962</v>
      </c>
      <c r="Z116">
        <v>12.110112000000001</v>
      </c>
      <c r="AA116">
        <v>12.175197000000001</v>
      </c>
      <c r="AB116">
        <v>12.217214999999999</v>
      </c>
      <c r="AC116">
        <v>12.258416</v>
      </c>
      <c r="AD116">
        <v>12.292778</v>
      </c>
      <c r="AE116">
        <v>12.321327999999999</v>
      </c>
      <c r="AF116">
        <v>12.345001999999999</v>
      </c>
      <c r="AG116">
        <v>12.365011000000001</v>
      </c>
      <c r="AH116">
        <v>12.382218</v>
      </c>
      <c r="AI116">
        <v>12.397193</v>
      </c>
      <c r="AJ116">
        <v>12.410043</v>
      </c>
      <c r="AK116" t="s">
        <v>378</v>
      </c>
    </row>
    <row r="117" spans="1:37">
      <c r="A117" t="s">
        <v>1290</v>
      </c>
      <c r="B117" t="s">
        <v>1502</v>
      </c>
      <c r="C117" t="s">
        <v>1503</v>
      </c>
      <c r="D117" t="s">
        <v>1445</v>
      </c>
      <c r="E117">
        <v>2.4713270000000001</v>
      </c>
      <c r="F117">
        <v>4.2612030000000001</v>
      </c>
      <c r="G117">
        <v>5.2226489999999997</v>
      </c>
      <c r="H117">
        <v>5.9280189999999999</v>
      </c>
      <c r="I117">
        <v>6.4588720000000004</v>
      </c>
      <c r="J117">
        <v>6.8935909999999998</v>
      </c>
      <c r="K117">
        <v>7.2732570000000001</v>
      </c>
      <c r="L117">
        <v>7.6199380000000003</v>
      </c>
      <c r="M117">
        <v>7.9478989999999996</v>
      </c>
      <c r="N117">
        <v>8.2502759999999995</v>
      </c>
      <c r="O117">
        <v>8.5384080000000004</v>
      </c>
      <c r="P117">
        <v>8.812557</v>
      </c>
      <c r="Q117">
        <v>9.0744439999999997</v>
      </c>
      <c r="R117">
        <v>9.3194350000000004</v>
      </c>
      <c r="S117">
        <v>9.5392659999999996</v>
      </c>
      <c r="T117">
        <v>9.7308420000000009</v>
      </c>
      <c r="U117">
        <v>9.8890940000000001</v>
      </c>
      <c r="V117">
        <v>10.009387</v>
      </c>
      <c r="W117">
        <v>10.143893</v>
      </c>
      <c r="X117">
        <v>10.274984999999999</v>
      </c>
      <c r="Y117">
        <v>10.372903000000001</v>
      </c>
      <c r="Z117">
        <v>10.419841999999999</v>
      </c>
      <c r="AA117">
        <v>10.477549</v>
      </c>
      <c r="AB117">
        <v>10.523192999999999</v>
      </c>
      <c r="AC117">
        <v>10.563250999999999</v>
      </c>
      <c r="AD117">
        <v>10.596897999999999</v>
      </c>
      <c r="AE117">
        <v>10.62528</v>
      </c>
      <c r="AF117">
        <v>10.649373000000001</v>
      </c>
      <c r="AG117">
        <v>10.667959</v>
      </c>
      <c r="AH117">
        <v>10.683083</v>
      </c>
      <c r="AI117">
        <v>10.697552</v>
      </c>
      <c r="AJ117">
        <v>10.711543000000001</v>
      </c>
      <c r="AK117" s="25">
        <v>4.8000000000000001E-2</v>
      </c>
    </row>
    <row r="118" spans="1:37">
      <c r="A118" t="s">
        <v>1293</v>
      </c>
      <c r="B118" t="s">
        <v>1504</v>
      </c>
      <c r="C118" t="s">
        <v>1505</v>
      </c>
      <c r="D118" t="s">
        <v>1448</v>
      </c>
      <c r="E118">
        <v>2.505185</v>
      </c>
      <c r="F118">
        <v>4.4039609999999998</v>
      </c>
      <c r="G118">
        <v>5.3809930000000001</v>
      </c>
      <c r="H118">
        <v>6.0926479999999996</v>
      </c>
      <c r="I118">
        <v>6.6212410000000004</v>
      </c>
      <c r="J118">
        <v>7.0465960000000001</v>
      </c>
      <c r="K118">
        <v>7.4117259999999998</v>
      </c>
      <c r="L118">
        <v>7.7420730000000004</v>
      </c>
      <c r="M118">
        <v>8.0526990000000005</v>
      </c>
      <c r="N118">
        <v>8.3379980000000007</v>
      </c>
      <c r="O118">
        <v>8.6109539999999996</v>
      </c>
      <c r="P118">
        <v>8.8727119999999999</v>
      </c>
      <c r="Q118">
        <v>9.1214189999999995</v>
      </c>
      <c r="R118">
        <v>9.3538259999999998</v>
      </c>
      <c r="S118">
        <v>9.5604309999999995</v>
      </c>
      <c r="T118">
        <v>9.7387759999999997</v>
      </c>
      <c r="U118">
        <v>9.8844750000000001</v>
      </c>
      <c r="V118">
        <v>9.9935829999999992</v>
      </c>
      <c r="W118">
        <v>10.117831000000001</v>
      </c>
      <c r="X118">
        <v>10.241460999999999</v>
      </c>
      <c r="Y118">
        <v>10.33112</v>
      </c>
      <c r="Z118">
        <v>10.37022</v>
      </c>
      <c r="AA118">
        <v>10.424509</v>
      </c>
      <c r="AB118">
        <v>10.467900999999999</v>
      </c>
      <c r="AC118">
        <v>10.506902999999999</v>
      </c>
      <c r="AD118">
        <v>10.541626000000001</v>
      </c>
      <c r="AE118">
        <v>10.573058</v>
      </c>
      <c r="AF118">
        <v>10.600374</v>
      </c>
      <c r="AG118">
        <v>10.626561000000001</v>
      </c>
      <c r="AH118">
        <v>10.652359000000001</v>
      </c>
      <c r="AI118">
        <v>10.678209000000001</v>
      </c>
      <c r="AJ118">
        <v>10.704008999999999</v>
      </c>
      <c r="AK118" s="25">
        <v>4.8000000000000001E-2</v>
      </c>
    </row>
    <row r="119" spans="1:37">
      <c r="A119" t="s">
        <v>1296</v>
      </c>
      <c r="B119" t="s">
        <v>1506</v>
      </c>
      <c r="C119" t="s">
        <v>1507</v>
      </c>
      <c r="D119" t="s">
        <v>1445</v>
      </c>
      <c r="E119">
        <v>6.6463850000000004</v>
      </c>
      <c r="F119">
        <v>6.3827819999999997</v>
      </c>
      <c r="G119">
        <v>6.5742729999999998</v>
      </c>
      <c r="H119">
        <v>6.6693100000000003</v>
      </c>
      <c r="I119">
        <v>6.7226379999999999</v>
      </c>
      <c r="J119">
        <v>6.7569800000000004</v>
      </c>
      <c r="K119">
        <v>6.7813689999999998</v>
      </c>
      <c r="L119">
        <v>6.8001050000000003</v>
      </c>
      <c r="M119">
        <v>6.8153870000000003</v>
      </c>
      <c r="N119">
        <v>6.8284089999999997</v>
      </c>
      <c r="O119">
        <v>6.8397870000000003</v>
      </c>
      <c r="P119">
        <v>6.849888</v>
      </c>
      <c r="Q119">
        <v>6.8588820000000004</v>
      </c>
      <c r="R119">
        <v>6.8668889999999996</v>
      </c>
      <c r="S119">
        <v>6.873926</v>
      </c>
      <c r="T119">
        <v>6.879982</v>
      </c>
      <c r="U119">
        <v>6.8849879999999999</v>
      </c>
      <c r="V119">
        <v>6.8888800000000003</v>
      </c>
      <c r="W119">
        <v>6.8913979999999997</v>
      </c>
      <c r="X119">
        <v>6.8930920000000002</v>
      </c>
      <c r="Y119">
        <v>6.8957509999999997</v>
      </c>
      <c r="Z119">
        <v>6.8984160000000001</v>
      </c>
      <c r="AA119">
        <v>6.8995899999999999</v>
      </c>
      <c r="AB119">
        <v>6.8994970000000002</v>
      </c>
      <c r="AC119">
        <v>6.9001060000000001</v>
      </c>
      <c r="AD119">
        <v>6.9006780000000001</v>
      </c>
      <c r="AE119">
        <v>6.9012099999999998</v>
      </c>
      <c r="AF119">
        <v>6.9017039999999996</v>
      </c>
      <c r="AG119">
        <v>6.902164</v>
      </c>
      <c r="AH119">
        <v>6.90259</v>
      </c>
      <c r="AI119">
        <v>6.9029790000000002</v>
      </c>
      <c r="AJ119">
        <v>6.9033420000000003</v>
      </c>
      <c r="AK119" s="25">
        <v>1E-3</v>
      </c>
    </row>
    <row r="120" spans="1:37">
      <c r="A120" t="s">
        <v>1508</v>
      </c>
      <c r="B120" t="s">
        <v>1509</v>
      </c>
      <c r="C120" t="s">
        <v>1510</v>
      </c>
      <c r="E120">
        <v>6.0241959999999999</v>
      </c>
      <c r="F120">
        <v>6.0599299999999996</v>
      </c>
      <c r="G120">
        <v>6.0961600000000002</v>
      </c>
      <c r="H120">
        <v>6.1423699999999997</v>
      </c>
      <c r="I120">
        <v>6.1973260000000003</v>
      </c>
      <c r="J120">
        <v>6.2627490000000003</v>
      </c>
      <c r="K120">
        <v>6.3391440000000001</v>
      </c>
      <c r="L120">
        <v>6.4269350000000003</v>
      </c>
      <c r="M120">
        <v>6.5254940000000001</v>
      </c>
      <c r="N120">
        <v>6.6261729999999996</v>
      </c>
      <c r="O120">
        <v>6.7314550000000004</v>
      </c>
      <c r="P120">
        <v>6.8386889999999996</v>
      </c>
      <c r="Q120">
        <v>6.9455720000000003</v>
      </c>
      <c r="R120">
        <v>7.048794</v>
      </c>
      <c r="S120">
        <v>7.1430769999999999</v>
      </c>
      <c r="T120">
        <v>7.2273560000000003</v>
      </c>
      <c r="U120">
        <v>7.3019220000000002</v>
      </c>
      <c r="V120">
        <v>7.3680190000000003</v>
      </c>
      <c r="W120">
        <v>7.426774</v>
      </c>
      <c r="X120">
        <v>7.4787179999999998</v>
      </c>
      <c r="Y120">
        <v>7.5251380000000001</v>
      </c>
      <c r="Z120">
        <v>7.5662370000000001</v>
      </c>
      <c r="AA120">
        <v>7.6030470000000001</v>
      </c>
      <c r="AB120">
        <v>7.6343240000000003</v>
      </c>
      <c r="AC120">
        <v>7.6609780000000001</v>
      </c>
      <c r="AD120">
        <v>7.6834360000000004</v>
      </c>
      <c r="AE120">
        <v>7.7025759999999996</v>
      </c>
      <c r="AF120">
        <v>7.7196119999999997</v>
      </c>
      <c r="AG120">
        <v>7.7348410000000003</v>
      </c>
      <c r="AH120">
        <v>7.7485679999999997</v>
      </c>
      <c r="AI120">
        <v>7.7615809999999996</v>
      </c>
      <c r="AJ120">
        <v>7.7741600000000002</v>
      </c>
      <c r="AK120" s="25">
        <v>8.0000000000000002E-3</v>
      </c>
    </row>
    <row r="121" spans="1:37">
      <c r="A121" t="s">
        <v>1511</v>
      </c>
      <c r="B121" t="s">
        <v>1512</v>
      </c>
      <c r="C121" t="s">
        <v>1513</v>
      </c>
      <c r="E121">
        <v>7.1191649999999997</v>
      </c>
      <c r="F121">
        <v>7.1710960000000004</v>
      </c>
      <c r="G121">
        <v>7.2369389999999996</v>
      </c>
      <c r="H121">
        <v>7.3096220000000001</v>
      </c>
      <c r="I121">
        <v>7.3925130000000001</v>
      </c>
      <c r="J121">
        <v>7.487044</v>
      </c>
      <c r="K121">
        <v>7.5942160000000003</v>
      </c>
      <c r="L121">
        <v>7.7140250000000004</v>
      </c>
      <c r="M121">
        <v>7.8471080000000004</v>
      </c>
      <c r="N121">
        <v>7.983187</v>
      </c>
      <c r="O121">
        <v>8.1256730000000008</v>
      </c>
      <c r="P121">
        <v>8.2716860000000008</v>
      </c>
      <c r="Q121">
        <v>8.4186270000000007</v>
      </c>
      <c r="R121">
        <v>8.5620720000000006</v>
      </c>
      <c r="S121">
        <v>8.6963229999999996</v>
      </c>
      <c r="T121">
        <v>8.8199520000000007</v>
      </c>
      <c r="U121">
        <v>8.9334810000000004</v>
      </c>
      <c r="V121">
        <v>9.0370880000000007</v>
      </c>
      <c r="W121">
        <v>9.1318409999999997</v>
      </c>
      <c r="X121">
        <v>9.2182469999999999</v>
      </c>
      <c r="Y121">
        <v>9.2979249999999993</v>
      </c>
      <c r="Z121">
        <v>9.3705970000000001</v>
      </c>
      <c r="AA121">
        <v>9.4373400000000007</v>
      </c>
      <c r="AB121">
        <v>9.4966410000000003</v>
      </c>
      <c r="AC121">
        <v>9.5499109999999998</v>
      </c>
      <c r="AD121">
        <v>9.5983610000000006</v>
      </c>
      <c r="AE121">
        <v>9.6438710000000007</v>
      </c>
      <c r="AF121">
        <v>9.6882099999999998</v>
      </c>
      <c r="AG121">
        <v>9.7311829999999997</v>
      </c>
      <c r="AH121">
        <v>9.7731680000000001</v>
      </c>
      <c r="AI121">
        <v>9.8145779999999991</v>
      </c>
      <c r="AJ121">
        <v>9.8563670000000005</v>
      </c>
      <c r="AK121" s="25">
        <v>1.0999999999999999E-2</v>
      </c>
    </row>
    <row r="122" spans="1:37">
      <c r="A122" t="s">
        <v>1514</v>
      </c>
      <c r="C122" t="s">
        <v>1515</v>
      </c>
    </row>
    <row r="123" spans="1:37">
      <c r="A123" t="s">
        <v>1270</v>
      </c>
      <c r="C123" t="s">
        <v>1516</v>
      </c>
    </row>
    <row r="124" spans="1:37">
      <c r="A124" t="s">
        <v>1272</v>
      </c>
      <c r="B124" t="s">
        <v>1517</v>
      </c>
      <c r="C124" t="s">
        <v>1518</v>
      </c>
      <c r="D124" t="s">
        <v>99</v>
      </c>
      <c r="E124">
        <v>2.5165860000000002</v>
      </c>
      <c r="F124">
        <v>2.6366489999999998</v>
      </c>
      <c r="G124">
        <v>2.752507</v>
      </c>
      <c r="H124">
        <v>2.8642449999999999</v>
      </c>
      <c r="I124">
        <v>2.9736069999999999</v>
      </c>
      <c r="J124">
        <v>3.079615</v>
      </c>
      <c r="K124">
        <v>3.1826099999999999</v>
      </c>
      <c r="L124">
        <v>3.2823349999999998</v>
      </c>
      <c r="M124">
        <v>3.379121</v>
      </c>
      <c r="N124">
        <v>3.4731800000000002</v>
      </c>
      <c r="O124">
        <v>3.5632769999999998</v>
      </c>
      <c r="P124">
        <v>3.6494450000000001</v>
      </c>
      <c r="Q124">
        <v>3.7305419999999998</v>
      </c>
      <c r="R124">
        <v>3.809072</v>
      </c>
      <c r="S124">
        <v>3.8757450000000002</v>
      </c>
      <c r="T124">
        <v>3.9367320000000001</v>
      </c>
      <c r="U124">
        <v>3.9907569999999999</v>
      </c>
      <c r="V124">
        <v>4.042179</v>
      </c>
      <c r="W124">
        <v>4.0906890000000002</v>
      </c>
      <c r="X124">
        <v>4.1377649999999999</v>
      </c>
      <c r="Y124">
        <v>4.1770909999999999</v>
      </c>
      <c r="Z124">
        <v>4.2060839999999997</v>
      </c>
      <c r="AA124">
        <v>4.2347080000000004</v>
      </c>
      <c r="AB124">
        <v>4.2597579999999997</v>
      </c>
      <c r="AC124">
        <v>4.2947199999999999</v>
      </c>
      <c r="AD124">
        <v>4.3368159999999998</v>
      </c>
      <c r="AE124">
        <v>4.3742799999999997</v>
      </c>
      <c r="AF124">
        <v>4.4053000000000004</v>
      </c>
      <c r="AG124">
        <v>4.4386210000000004</v>
      </c>
      <c r="AH124">
        <v>4.4718640000000001</v>
      </c>
      <c r="AI124">
        <v>4.495857</v>
      </c>
      <c r="AJ124">
        <v>4.5173750000000004</v>
      </c>
      <c r="AK124" s="25">
        <v>1.9E-2</v>
      </c>
    </row>
    <row r="125" spans="1:37">
      <c r="A125" t="s">
        <v>1275</v>
      </c>
      <c r="B125" t="s">
        <v>1519</v>
      </c>
      <c r="C125" t="s">
        <v>1520</v>
      </c>
      <c r="D125" t="s">
        <v>99</v>
      </c>
      <c r="E125">
        <v>1.108212</v>
      </c>
      <c r="F125">
        <v>1.140164</v>
      </c>
      <c r="G125">
        <v>1.17441</v>
      </c>
      <c r="H125">
        <v>1.2104919999999999</v>
      </c>
      <c r="I125">
        <v>1.2484390000000001</v>
      </c>
      <c r="J125">
        <v>1.2878499999999999</v>
      </c>
      <c r="K125">
        <v>1.328784</v>
      </c>
      <c r="L125">
        <v>1.3708819999999999</v>
      </c>
      <c r="M125">
        <v>1.4138040000000001</v>
      </c>
      <c r="N125">
        <v>1.4555149999999999</v>
      </c>
      <c r="O125">
        <v>1.4956670000000001</v>
      </c>
      <c r="P125">
        <v>1.535771</v>
      </c>
      <c r="Q125">
        <v>1.5742910000000001</v>
      </c>
      <c r="R125">
        <v>1.613858</v>
      </c>
      <c r="S125">
        <v>1.650711</v>
      </c>
      <c r="T125">
        <v>1.686402</v>
      </c>
      <c r="U125">
        <v>1.7204390000000001</v>
      </c>
      <c r="V125">
        <v>1.7560249999999999</v>
      </c>
      <c r="W125">
        <v>1.7931159999999999</v>
      </c>
      <c r="X125">
        <v>1.829958</v>
      </c>
      <c r="Y125">
        <v>1.8654869999999999</v>
      </c>
      <c r="Z125">
        <v>1.900649</v>
      </c>
      <c r="AA125">
        <v>1.9394910000000001</v>
      </c>
      <c r="AB125">
        <v>1.977171</v>
      </c>
      <c r="AC125">
        <v>2.0187659999999998</v>
      </c>
      <c r="AD125">
        <v>2.0659429999999999</v>
      </c>
      <c r="AE125">
        <v>2.11537</v>
      </c>
      <c r="AF125">
        <v>2.1654990000000001</v>
      </c>
      <c r="AG125">
        <v>2.2175060000000002</v>
      </c>
      <c r="AH125">
        <v>2.2699449999999999</v>
      </c>
      <c r="AI125">
        <v>2.3193459999999999</v>
      </c>
      <c r="AJ125">
        <v>2.367559</v>
      </c>
      <c r="AK125" s="25">
        <v>2.5000000000000001E-2</v>
      </c>
    </row>
    <row r="126" spans="1:37">
      <c r="A126" t="s">
        <v>1278</v>
      </c>
      <c r="B126" t="s">
        <v>1521</v>
      </c>
      <c r="C126" t="s">
        <v>1522</v>
      </c>
      <c r="D126" t="s">
        <v>99</v>
      </c>
      <c r="E126">
        <v>5.0699999999999996E-4</v>
      </c>
      <c r="F126">
        <v>7.0699999999999995E-4</v>
      </c>
      <c r="G126">
        <v>9.1399999999999999E-4</v>
      </c>
      <c r="H126">
        <v>1.127E-3</v>
      </c>
      <c r="I126">
        <v>1.3500000000000001E-3</v>
      </c>
      <c r="J126">
        <v>1.583E-3</v>
      </c>
      <c r="K126">
        <v>1.8240000000000001E-3</v>
      </c>
      <c r="L126">
        <v>2.0730000000000002E-3</v>
      </c>
      <c r="M126">
        <v>2.3319999999999999E-3</v>
      </c>
      <c r="N126">
        <v>2.6020000000000001E-3</v>
      </c>
      <c r="O126">
        <v>2.8809999999999999E-3</v>
      </c>
      <c r="P126">
        <v>3.1700000000000001E-3</v>
      </c>
      <c r="Q126">
        <v>3.4680000000000002E-3</v>
      </c>
      <c r="R126">
        <v>3.777E-3</v>
      </c>
      <c r="S126">
        <v>4.0959999999999998E-3</v>
      </c>
      <c r="T126">
        <v>4.4120000000000001E-3</v>
      </c>
      <c r="U126">
        <v>4.7330000000000002E-3</v>
      </c>
      <c r="V126">
        <v>5.0749999999999997E-3</v>
      </c>
      <c r="W126">
        <v>5.4359999999999999E-3</v>
      </c>
      <c r="X126">
        <v>5.816E-3</v>
      </c>
      <c r="Y126">
        <v>6.2129999999999998E-3</v>
      </c>
      <c r="Z126">
        <v>6.6280000000000002E-3</v>
      </c>
      <c r="AA126">
        <v>7.0600000000000003E-3</v>
      </c>
      <c r="AB126">
        <v>7.509E-3</v>
      </c>
      <c r="AC126">
        <v>7.9760000000000005E-3</v>
      </c>
      <c r="AD126">
        <v>8.4620000000000008E-3</v>
      </c>
      <c r="AE126">
        <v>8.9680000000000003E-3</v>
      </c>
      <c r="AF126">
        <v>9.4959999999999992E-3</v>
      </c>
      <c r="AG126">
        <v>1.0045E-2</v>
      </c>
      <c r="AH126">
        <v>1.0616E-2</v>
      </c>
      <c r="AI126">
        <v>1.1209E-2</v>
      </c>
      <c r="AJ126">
        <v>1.1826E-2</v>
      </c>
      <c r="AK126" s="25">
        <v>0.107</v>
      </c>
    </row>
    <row r="127" spans="1:37">
      <c r="A127" t="s">
        <v>1281</v>
      </c>
      <c r="B127" t="s">
        <v>1523</v>
      </c>
      <c r="C127" t="s">
        <v>1524</v>
      </c>
      <c r="D127" t="s">
        <v>99</v>
      </c>
      <c r="E127">
        <v>2.4399999999999999E-4</v>
      </c>
      <c r="F127">
        <v>3.6699999999999998E-4</v>
      </c>
      <c r="G127">
        <v>4.9100000000000001E-4</v>
      </c>
      <c r="H127">
        <v>6.1499999999999999E-4</v>
      </c>
      <c r="I127">
        <v>7.4100000000000001E-4</v>
      </c>
      <c r="J127">
        <v>8.6799999999999996E-4</v>
      </c>
      <c r="K127">
        <v>9.9700000000000006E-4</v>
      </c>
      <c r="L127">
        <v>1.127E-3</v>
      </c>
      <c r="M127">
        <v>1.2589999999999999E-3</v>
      </c>
      <c r="N127">
        <v>1.3929999999999999E-3</v>
      </c>
      <c r="O127">
        <v>1.529E-3</v>
      </c>
      <c r="P127">
        <v>1.6659999999999999E-3</v>
      </c>
      <c r="Q127">
        <v>1.8060000000000001E-3</v>
      </c>
      <c r="R127">
        <v>1.9469999999999999E-3</v>
      </c>
      <c r="S127">
        <v>2.091E-3</v>
      </c>
      <c r="T127">
        <v>2.238E-3</v>
      </c>
      <c r="U127">
        <v>2.3909999999999999E-3</v>
      </c>
      <c r="V127">
        <v>2.5509999999999999E-3</v>
      </c>
      <c r="W127">
        <v>2.722E-3</v>
      </c>
      <c r="X127">
        <v>2.9060000000000002E-3</v>
      </c>
      <c r="Y127">
        <v>3.1029999999999999E-3</v>
      </c>
      <c r="Z127">
        <v>3.3140000000000001E-3</v>
      </c>
      <c r="AA127">
        <v>3.5430000000000001E-3</v>
      </c>
      <c r="AB127">
        <v>3.7910000000000001E-3</v>
      </c>
      <c r="AC127">
        <v>4.0610000000000004E-3</v>
      </c>
      <c r="AD127">
        <v>4.3550000000000004E-3</v>
      </c>
      <c r="AE127">
        <v>4.6779999999999999E-3</v>
      </c>
      <c r="AF127">
        <v>5.0340000000000003E-3</v>
      </c>
      <c r="AG127">
        <v>5.4270000000000004E-3</v>
      </c>
      <c r="AH127">
        <v>5.8630000000000002E-3</v>
      </c>
      <c r="AI127">
        <v>6.3460000000000001E-3</v>
      </c>
      <c r="AJ127">
        <v>6.8820000000000001E-3</v>
      </c>
      <c r="AK127" s="25">
        <v>0.114</v>
      </c>
    </row>
    <row r="128" spans="1:37">
      <c r="A128" t="s">
        <v>1284</v>
      </c>
      <c r="B128" t="s">
        <v>1525</v>
      </c>
      <c r="C128" t="s">
        <v>1526</v>
      </c>
      <c r="D128" t="s">
        <v>99</v>
      </c>
      <c r="E128">
        <v>0.20819499999999999</v>
      </c>
      <c r="F128">
        <v>0.23277600000000001</v>
      </c>
      <c r="G128">
        <v>0.25750200000000001</v>
      </c>
      <c r="H128">
        <v>0.28239700000000001</v>
      </c>
      <c r="I128">
        <v>0.30786999999999998</v>
      </c>
      <c r="J128">
        <v>0.33385500000000001</v>
      </c>
      <c r="K128">
        <v>0.36072599999999999</v>
      </c>
      <c r="L128">
        <v>0.38839000000000001</v>
      </c>
      <c r="M128">
        <v>0.41670600000000002</v>
      </c>
      <c r="N128">
        <v>0.44581300000000001</v>
      </c>
      <c r="O128">
        <v>0.475935</v>
      </c>
      <c r="P128">
        <v>0.50753199999999998</v>
      </c>
      <c r="Q128">
        <v>0.540076</v>
      </c>
      <c r="R128">
        <v>0.57367400000000002</v>
      </c>
      <c r="S128">
        <v>0.608344</v>
      </c>
      <c r="T128">
        <v>0.64413500000000001</v>
      </c>
      <c r="U128">
        <v>0.68119499999999999</v>
      </c>
      <c r="V128">
        <v>0.71970500000000004</v>
      </c>
      <c r="W128">
        <v>0.75975599999999999</v>
      </c>
      <c r="X128">
        <v>0.80147699999999999</v>
      </c>
      <c r="Y128">
        <v>0.84576799999999996</v>
      </c>
      <c r="Z128">
        <v>0.89201200000000003</v>
      </c>
      <c r="AA128">
        <v>0.94013199999999997</v>
      </c>
      <c r="AB128">
        <v>0.99009999999999998</v>
      </c>
      <c r="AC128">
        <v>1.0419719999999999</v>
      </c>
      <c r="AD128">
        <v>1.0951569999999999</v>
      </c>
      <c r="AE128">
        <v>1.147753</v>
      </c>
      <c r="AF128">
        <v>1.200682</v>
      </c>
      <c r="AG128">
        <v>1.254661</v>
      </c>
      <c r="AH128">
        <v>1.311242</v>
      </c>
      <c r="AI128">
        <v>1.367148</v>
      </c>
      <c r="AJ128">
        <v>1.425818</v>
      </c>
      <c r="AK128" s="25">
        <v>6.4000000000000001E-2</v>
      </c>
    </row>
    <row r="129" spans="1:37">
      <c r="A129" t="s">
        <v>1287</v>
      </c>
      <c r="B129" t="s">
        <v>1527</v>
      </c>
      <c r="C129" t="s">
        <v>1528</v>
      </c>
      <c r="D129" t="s">
        <v>99</v>
      </c>
      <c r="E129">
        <v>8.0000000000000007E-5</v>
      </c>
      <c r="F129">
        <v>3.6900000000000002E-4</v>
      </c>
      <c r="G129">
        <v>6.6699999999999995E-4</v>
      </c>
      <c r="H129">
        <v>9.7499999999999996E-4</v>
      </c>
      <c r="I129">
        <v>1.2960000000000001E-3</v>
      </c>
      <c r="J129">
        <v>1.632E-3</v>
      </c>
      <c r="K129">
        <v>1.98E-3</v>
      </c>
      <c r="L129">
        <v>2.3410000000000002E-3</v>
      </c>
      <c r="M129">
        <v>2.7160000000000001E-3</v>
      </c>
      <c r="N129">
        <v>3.1059999999999998E-3</v>
      </c>
      <c r="O129">
        <v>3.5119999999999999E-3</v>
      </c>
      <c r="P129">
        <v>3.9309999999999996E-3</v>
      </c>
      <c r="Q129">
        <v>4.365E-3</v>
      </c>
      <c r="R129">
        <v>4.8139999999999997E-3</v>
      </c>
      <c r="S129">
        <v>5.2779999999999997E-3</v>
      </c>
      <c r="T129">
        <v>5.757E-3</v>
      </c>
      <c r="U129">
        <v>6.2550000000000001E-3</v>
      </c>
      <c r="V129">
        <v>6.7720000000000002E-3</v>
      </c>
      <c r="W129">
        <v>7.3099999999999997E-3</v>
      </c>
      <c r="X129">
        <v>7.8700000000000003E-3</v>
      </c>
      <c r="Y129">
        <v>8.4519999999999994E-3</v>
      </c>
      <c r="Z129">
        <v>9.0570000000000008E-3</v>
      </c>
      <c r="AA129">
        <v>9.6849999999999992E-3</v>
      </c>
      <c r="AB129">
        <v>1.0337000000000001E-2</v>
      </c>
      <c r="AC129">
        <v>1.1011999999999999E-2</v>
      </c>
      <c r="AD129">
        <v>1.1705999999999999E-2</v>
      </c>
      <c r="AE129">
        <v>1.2427000000000001E-2</v>
      </c>
      <c r="AF129">
        <v>1.3181999999999999E-2</v>
      </c>
      <c r="AG129">
        <v>1.397E-2</v>
      </c>
      <c r="AH129">
        <v>1.4792E-2</v>
      </c>
      <c r="AI129">
        <v>1.5647000000000001E-2</v>
      </c>
      <c r="AJ129">
        <v>1.6535999999999999E-2</v>
      </c>
      <c r="AK129" s="25">
        <v>0.188</v>
      </c>
    </row>
    <row r="130" spans="1:37">
      <c r="A130" t="s">
        <v>1290</v>
      </c>
      <c r="B130" t="s">
        <v>1529</v>
      </c>
      <c r="C130" t="s">
        <v>1530</v>
      </c>
      <c r="D130" t="s">
        <v>99</v>
      </c>
      <c r="E130">
        <v>0</v>
      </c>
      <c r="F130">
        <v>3.1799999999999998E-4</v>
      </c>
      <c r="G130">
        <v>6.4599999999999998E-4</v>
      </c>
      <c r="H130">
        <v>9.8499999999999998E-4</v>
      </c>
      <c r="I130">
        <v>1.34E-3</v>
      </c>
      <c r="J130">
        <v>1.7099999999999999E-3</v>
      </c>
      <c r="K130">
        <v>2.0950000000000001E-3</v>
      </c>
      <c r="L130">
        <v>2.4919999999999999E-3</v>
      </c>
      <c r="M130">
        <v>2.9060000000000002E-3</v>
      </c>
      <c r="N130">
        <v>3.3370000000000001E-3</v>
      </c>
      <c r="O130">
        <v>3.784E-3</v>
      </c>
      <c r="P130">
        <v>4.2469999999999999E-3</v>
      </c>
      <c r="Q130">
        <v>4.7260000000000002E-3</v>
      </c>
      <c r="R130">
        <v>5.2209999999999999E-3</v>
      </c>
      <c r="S130">
        <v>5.7330000000000002E-3</v>
      </c>
      <c r="T130">
        <v>6.2630000000000003E-3</v>
      </c>
      <c r="U130">
        <v>6.8110000000000002E-3</v>
      </c>
      <c r="V130">
        <v>7.3819999999999997E-3</v>
      </c>
      <c r="W130">
        <v>7.9760000000000005E-3</v>
      </c>
      <c r="X130">
        <v>8.5939999999999992E-3</v>
      </c>
      <c r="Y130">
        <v>9.2359999999999994E-3</v>
      </c>
      <c r="Z130">
        <v>9.9030000000000003E-3</v>
      </c>
      <c r="AA130">
        <v>1.0596E-2</v>
      </c>
      <c r="AB130">
        <v>1.1315E-2</v>
      </c>
      <c r="AC130">
        <v>1.206E-2</v>
      </c>
      <c r="AD130">
        <v>1.2836E-2</v>
      </c>
      <c r="AE130">
        <v>1.3643000000000001E-2</v>
      </c>
      <c r="AF130">
        <v>1.4484E-2</v>
      </c>
      <c r="AG130">
        <v>1.5358E-2</v>
      </c>
      <c r="AH130">
        <v>1.6267E-2</v>
      </c>
      <c r="AI130">
        <v>1.7211000000000001E-2</v>
      </c>
      <c r="AJ130">
        <v>1.8192E-2</v>
      </c>
      <c r="AK130" t="s">
        <v>378</v>
      </c>
    </row>
    <row r="131" spans="1:37">
      <c r="A131" t="s">
        <v>1293</v>
      </c>
      <c r="B131" t="s">
        <v>1531</v>
      </c>
      <c r="C131" t="s">
        <v>1532</v>
      </c>
      <c r="D131" t="s">
        <v>99</v>
      </c>
      <c r="E131">
        <v>0</v>
      </c>
      <c r="F131">
        <v>2.9500000000000001E-4</v>
      </c>
      <c r="G131">
        <v>5.9900000000000003E-4</v>
      </c>
      <c r="H131">
        <v>9.1399999999999999E-4</v>
      </c>
      <c r="I131">
        <v>1.243E-3</v>
      </c>
      <c r="J131">
        <v>1.586E-3</v>
      </c>
      <c r="K131">
        <v>1.9419999999999999E-3</v>
      </c>
      <c r="L131">
        <v>2.3110000000000001E-3</v>
      </c>
      <c r="M131">
        <v>2.6949999999999999E-3</v>
      </c>
      <c r="N131">
        <v>3.094E-3</v>
      </c>
      <c r="O131">
        <v>3.509E-3</v>
      </c>
      <c r="P131">
        <v>3.9379999999999997E-3</v>
      </c>
      <c r="Q131">
        <v>4.3819999999999996E-3</v>
      </c>
      <c r="R131">
        <v>4.8409999999999998E-3</v>
      </c>
      <c r="S131">
        <v>5.3160000000000004E-3</v>
      </c>
      <c r="T131">
        <v>5.8069999999999997E-3</v>
      </c>
      <c r="U131">
        <v>6.3160000000000004E-3</v>
      </c>
      <c r="V131">
        <v>6.8450000000000004E-3</v>
      </c>
      <c r="W131">
        <v>7.3949999999999997E-3</v>
      </c>
      <c r="X131">
        <v>7.9679999999999994E-3</v>
      </c>
      <c r="Y131">
        <v>8.5640000000000004E-3</v>
      </c>
      <c r="Z131">
        <v>9.1819999999999992E-3</v>
      </c>
      <c r="AA131">
        <v>9.8250000000000004E-3</v>
      </c>
      <c r="AB131">
        <v>1.0492E-2</v>
      </c>
      <c r="AC131">
        <v>1.1183E-2</v>
      </c>
      <c r="AD131">
        <v>1.1901E-2</v>
      </c>
      <c r="AE131">
        <v>1.265E-2</v>
      </c>
      <c r="AF131">
        <v>1.3429999999999999E-2</v>
      </c>
      <c r="AG131">
        <v>1.4239999999999999E-2</v>
      </c>
      <c r="AH131">
        <v>1.5082999999999999E-2</v>
      </c>
      <c r="AI131">
        <v>1.5959000000000001E-2</v>
      </c>
      <c r="AJ131">
        <v>1.6868999999999999E-2</v>
      </c>
      <c r="AK131" t="s">
        <v>378</v>
      </c>
    </row>
    <row r="132" spans="1:37">
      <c r="A132" t="s">
        <v>1296</v>
      </c>
      <c r="B132" t="s">
        <v>1533</v>
      </c>
      <c r="C132" t="s">
        <v>1534</v>
      </c>
      <c r="D132" t="s">
        <v>99</v>
      </c>
      <c r="E132">
        <v>0</v>
      </c>
      <c r="F132">
        <v>0</v>
      </c>
      <c r="G132">
        <v>0</v>
      </c>
      <c r="H132">
        <v>9.9999999999999995E-7</v>
      </c>
      <c r="I132">
        <v>9.9999999999999995E-7</v>
      </c>
      <c r="J132">
        <v>9.9999999999999995E-7</v>
      </c>
      <c r="K132">
        <v>9.9999999999999995E-7</v>
      </c>
      <c r="L132">
        <v>9.9999999999999995E-7</v>
      </c>
      <c r="M132">
        <v>1.9999999999999999E-6</v>
      </c>
      <c r="N132">
        <v>1.9999999999999999E-6</v>
      </c>
      <c r="O132">
        <v>1.9999999999999999E-6</v>
      </c>
      <c r="P132">
        <v>1.9999999999999999E-6</v>
      </c>
      <c r="Q132">
        <v>1.9999999999999999E-6</v>
      </c>
      <c r="R132">
        <v>3.0000000000000001E-6</v>
      </c>
      <c r="S132">
        <v>3.0000000000000001E-6</v>
      </c>
      <c r="T132">
        <v>3.0000000000000001E-6</v>
      </c>
      <c r="U132">
        <v>3.0000000000000001E-6</v>
      </c>
      <c r="V132">
        <v>3.0000000000000001E-6</v>
      </c>
      <c r="W132">
        <v>3.9999999999999998E-6</v>
      </c>
      <c r="X132">
        <v>3.9999999999999998E-6</v>
      </c>
      <c r="Y132">
        <v>3.9999999999999998E-6</v>
      </c>
      <c r="Z132">
        <v>3.9999999999999998E-6</v>
      </c>
      <c r="AA132">
        <v>3.9999999999999998E-6</v>
      </c>
      <c r="AB132">
        <v>3.9999999999999998E-6</v>
      </c>
      <c r="AC132">
        <v>3.9999999999999998E-6</v>
      </c>
      <c r="AD132">
        <v>5.0000000000000004E-6</v>
      </c>
      <c r="AE132">
        <v>5.0000000000000004E-6</v>
      </c>
      <c r="AF132">
        <v>5.0000000000000004E-6</v>
      </c>
      <c r="AG132">
        <v>5.0000000000000004E-6</v>
      </c>
      <c r="AH132">
        <v>5.0000000000000004E-6</v>
      </c>
      <c r="AI132">
        <v>5.0000000000000004E-6</v>
      </c>
      <c r="AJ132">
        <v>5.0000000000000004E-6</v>
      </c>
      <c r="AK132" t="s">
        <v>378</v>
      </c>
    </row>
    <row r="133" spans="1:37">
      <c r="A133" t="s">
        <v>1299</v>
      </c>
      <c r="B133" t="s">
        <v>1535</v>
      </c>
      <c r="C133" t="s">
        <v>1536</v>
      </c>
      <c r="D133" t="s">
        <v>99</v>
      </c>
      <c r="E133">
        <v>3.8338220000000001</v>
      </c>
      <c r="F133">
        <v>4.0116440000000004</v>
      </c>
      <c r="G133">
        <v>4.1877360000000001</v>
      </c>
      <c r="H133">
        <v>4.3617509999999999</v>
      </c>
      <c r="I133">
        <v>4.5358890000000001</v>
      </c>
      <c r="J133">
        <v>4.7087009999999996</v>
      </c>
      <c r="K133">
        <v>4.8809610000000001</v>
      </c>
      <c r="L133">
        <v>5.0519530000000001</v>
      </c>
      <c r="M133">
        <v>5.2215420000000003</v>
      </c>
      <c r="N133">
        <v>5.3880400000000002</v>
      </c>
      <c r="O133">
        <v>5.5500939999999996</v>
      </c>
      <c r="P133">
        <v>5.7097069999999999</v>
      </c>
      <c r="Q133">
        <v>5.8636609999999996</v>
      </c>
      <c r="R133">
        <v>6.0172020000000002</v>
      </c>
      <c r="S133">
        <v>6.1573169999999999</v>
      </c>
      <c r="T133">
        <v>6.2917500000000004</v>
      </c>
      <c r="U133">
        <v>6.418895</v>
      </c>
      <c r="V133">
        <v>6.546532</v>
      </c>
      <c r="W133">
        <v>6.6743969999999999</v>
      </c>
      <c r="X133">
        <v>6.802352</v>
      </c>
      <c r="Y133">
        <v>6.9239059999999997</v>
      </c>
      <c r="Z133">
        <v>7.0368300000000001</v>
      </c>
      <c r="AA133">
        <v>7.1550399999999996</v>
      </c>
      <c r="AB133">
        <v>7.2704750000000002</v>
      </c>
      <c r="AC133">
        <v>7.4017520000000001</v>
      </c>
      <c r="AD133">
        <v>7.5471760000000003</v>
      </c>
      <c r="AE133">
        <v>7.6897729999999997</v>
      </c>
      <c r="AF133">
        <v>7.827102</v>
      </c>
      <c r="AG133">
        <v>7.9698289999999998</v>
      </c>
      <c r="AH133">
        <v>8.1156729999999992</v>
      </c>
      <c r="AI133">
        <v>8.2487159999999999</v>
      </c>
      <c r="AJ133">
        <v>8.3810529999999996</v>
      </c>
      <c r="AK133" s="25">
        <v>2.5999999999999999E-2</v>
      </c>
    </row>
    <row r="134" spans="1:37">
      <c r="A134" t="s">
        <v>1302</v>
      </c>
      <c r="C134" t="s">
        <v>1537</v>
      </c>
    </row>
    <row r="135" spans="1:37">
      <c r="A135" t="s">
        <v>1272</v>
      </c>
      <c r="B135" t="s">
        <v>1538</v>
      </c>
      <c r="C135" t="s">
        <v>1539</v>
      </c>
      <c r="D135" t="s">
        <v>99</v>
      </c>
      <c r="E135">
        <v>2.0808499999999999</v>
      </c>
      <c r="F135">
        <v>2.1290849999999999</v>
      </c>
      <c r="G135">
        <v>2.1659310000000001</v>
      </c>
      <c r="H135">
        <v>2.2129729999999999</v>
      </c>
      <c r="I135">
        <v>2.2611340000000002</v>
      </c>
      <c r="J135">
        <v>2.3096169999999998</v>
      </c>
      <c r="K135">
        <v>2.3588520000000002</v>
      </c>
      <c r="L135">
        <v>2.4093010000000001</v>
      </c>
      <c r="M135">
        <v>2.4603839999999999</v>
      </c>
      <c r="N135">
        <v>2.5124599999999999</v>
      </c>
      <c r="O135">
        <v>2.5630850000000001</v>
      </c>
      <c r="P135">
        <v>2.6150359999999999</v>
      </c>
      <c r="Q135">
        <v>2.6659109999999999</v>
      </c>
      <c r="R135">
        <v>2.7178749999999998</v>
      </c>
      <c r="S135">
        <v>2.7661880000000001</v>
      </c>
      <c r="T135">
        <v>2.8123840000000002</v>
      </c>
      <c r="U135">
        <v>2.8588339999999999</v>
      </c>
      <c r="V135">
        <v>2.907346</v>
      </c>
      <c r="W135">
        <v>2.9579789999999999</v>
      </c>
      <c r="X135">
        <v>3.0096560000000001</v>
      </c>
      <c r="Y135">
        <v>3.061302</v>
      </c>
      <c r="Z135">
        <v>3.113836</v>
      </c>
      <c r="AA135">
        <v>3.1683889999999999</v>
      </c>
      <c r="AB135">
        <v>3.2266020000000002</v>
      </c>
      <c r="AC135">
        <v>3.293256</v>
      </c>
      <c r="AD135">
        <v>3.3666839999999998</v>
      </c>
      <c r="AE135">
        <v>3.4427530000000002</v>
      </c>
      <c r="AF135">
        <v>3.5187780000000002</v>
      </c>
      <c r="AG135">
        <v>3.5968830000000001</v>
      </c>
      <c r="AH135">
        <v>3.6760540000000002</v>
      </c>
      <c r="AI135">
        <v>3.7551890000000001</v>
      </c>
      <c r="AJ135">
        <v>3.83372</v>
      </c>
      <c r="AK135" s="25">
        <v>0.02</v>
      </c>
    </row>
    <row r="136" spans="1:37">
      <c r="A136" t="s">
        <v>1275</v>
      </c>
      <c r="B136" t="s">
        <v>1540</v>
      </c>
      <c r="C136" t="s">
        <v>1541</v>
      </c>
      <c r="D136" t="s">
        <v>99</v>
      </c>
      <c r="E136">
        <v>1.328433</v>
      </c>
      <c r="F136">
        <v>1.3332440000000001</v>
      </c>
      <c r="G136">
        <v>1.334913</v>
      </c>
      <c r="H136">
        <v>1.343388</v>
      </c>
      <c r="I136">
        <v>1.355389</v>
      </c>
      <c r="J136">
        <v>1.3706</v>
      </c>
      <c r="K136">
        <v>1.388914</v>
      </c>
      <c r="L136">
        <v>1.4091549999999999</v>
      </c>
      <c r="M136">
        <v>1.4310609999999999</v>
      </c>
      <c r="N136">
        <v>1.4540010000000001</v>
      </c>
      <c r="O136">
        <v>1.477581</v>
      </c>
      <c r="P136">
        <v>1.503034</v>
      </c>
      <c r="Q136">
        <v>1.5275019999999999</v>
      </c>
      <c r="R136">
        <v>1.5539769999999999</v>
      </c>
      <c r="S136">
        <v>1.578457</v>
      </c>
      <c r="T136">
        <v>1.60277</v>
      </c>
      <c r="U136">
        <v>1.6288959999999999</v>
      </c>
      <c r="V136">
        <v>1.655859</v>
      </c>
      <c r="W136">
        <v>1.684121</v>
      </c>
      <c r="X136">
        <v>1.713276</v>
      </c>
      <c r="Y136">
        <v>1.7443409999999999</v>
      </c>
      <c r="Z136">
        <v>1.775539</v>
      </c>
      <c r="AA136">
        <v>1.8092820000000001</v>
      </c>
      <c r="AB136">
        <v>1.845124</v>
      </c>
      <c r="AC136">
        <v>1.884155</v>
      </c>
      <c r="AD136">
        <v>1.9252149999999999</v>
      </c>
      <c r="AE136">
        <v>1.965622</v>
      </c>
      <c r="AF136">
        <v>2.0049510000000001</v>
      </c>
      <c r="AG136">
        <v>2.0436100000000001</v>
      </c>
      <c r="AH136">
        <v>2.081442</v>
      </c>
      <c r="AI136">
        <v>2.1186349999999998</v>
      </c>
      <c r="AJ136">
        <v>2.1537540000000002</v>
      </c>
      <c r="AK136" s="25">
        <v>1.6E-2</v>
      </c>
    </row>
    <row r="137" spans="1:37">
      <c r="A137" t="s">
        <v>1278</v>
      </c>
      <c r="B137" t="s">
        <v>1542</v>
      </c>
      <c r="C137" t="s">
        <v>1543</v>
      </c>
      <c r="D137" t="s">
        <v>99</v>
      </c>
      <c r="E137">
        <v>3.4510000000000001E-3</v>
      </c>
      <c r="F137">
        <v>3.4789999999999999E-3</v>
      </c>
      <c r="G137">
        <v>3.5249999999999999E-3</v>
      </c>
      <c r="H137">
        <v>3.6310000000000001E-3</v>
      </c>
      <c r="I137">
        <v>3.7650000000000001E-3</v>
      </c>
      <c r="J137">
        <v>3.9199999999999999E-3</v>
      </c>
      <c r="K137">
        <v>4.091E-3</v>
      </c>
      <c r="L137">
        <v>4.2760000000000003E-3</v>
      </c>
      <c r="M137">
        <v>4.4679999999999997E-3</v>
      </c>
      <c r="N137">
        <v>4.6670000000000001E-3</v>
      </c>
      <c r="O137">
        <v>4.8599999999999997E-3</v>
      </c>
      <c r="P137">
        <v>5.0629999999999998E-3</v>
      </c>
      <c r="Q137">
        <v>5.267E-3</v>
      </c>
      <c r="R137">
        <v>5.4799999999999996E-3</v>
      </c>
      <c r="S137">
        <v>5.7109999999999999E-3</v>
      </c>
      <c r="T137">
        <v>5.9379999999999997E-3</v>
      </c>
      <c r="U137">
        <v>6.1669999999999997E-3</v>
      </c>
      <c r="V137">
        <v>6.4190000000000002E-3</v>
      </c>
      <c r="W137">
        <v>6.6940000000000003E-3</v>
      </c>
      <c r="X137">
        <v>6.9909999999999998E-3</v>
      </c>
      <c r="Y137">
        <v>7.3090000000000004E-3</v>
      </c>
      <c r="Z137">
        <v>7.6509999999999998E-3</v>
      </c>
      <c r="AA137">
        <v>8.0190000000000001E-3</v>
      </c>
      <c r="AB137">
        <v>8.4089999999999998E-3</v>
      </c>
      <c r="AC137">
        <v>8.822E-3</v>
      </c>
      <c r="AD137">
        <v>9.2569999999999996E-3</v>
      </c>
      <c r="AE137">
        <v>9.7120000000000001E-3</v>
      </c>
      <c r="AF137">
        <v>1.0186000000000001E-2</v>
      </c>
      <c r="AG137">
        <v>1.0681E-2</v>
      </c>
      <c r="AH137">
        <v>1.1198E-2</v>
      </c>
      <c r="AI137">
        <v>1.1675E-2</v>
      </c>
      <c r="AJ137">
        <v>1.2191E-2</v>
      </c>
      <c r="AK137" s="25">
        <v>4.2000000000000003E-2</v>
      </c>
    </row>
    <row r="138" spans="1:37">
      <c r="A138" t="s">
        <v>1281</v>
      </c>
      <c r="B138" t="s">
        <v>1544</v>
      </c>
      <c r="C138" t="s">
        <v>1545</v>
      </c>
      <c r="D138" t="s">
        <v>99</v>
      </c>
      <c r="E138">
        <v>2.813E-3</v>
      </c>
      <c r="F138">
        <v>3.3050000000000002E-3</v>
      </c>
      <c r="G138">
        <v>3.7469999999999999E-3</v>
      </c>
      <c r="H138">
        <v>4.2329999999999998E-3</v>
      </c>
      <c r="I138">
        <v>4.7299999999999998E-3</v>
      </c>
      <c r="J138">
        <v>5.2300000000000003E-3</v>
      </c>
      <c r="K138">
        <v>5.7299999999999999E-3</v>
      </c>
      <c r="L138">
        <v>6.2300000000000003E-3</v>
      </c>
      <c r="M138">
        <v>6.7299999999999999E-3</v>
      </c>
      <c r="N138">
        <v>7.2329999999999998E-3</v>
      </c>
      <c r="O138">
        <v>7.737E-3</v>
      </c>
      <c r="P138">
        <v>8.2439999999999996E-3</v>
      </c>
      <c r="Q138">
        <v>8.7469999999999996E-3</v>
      </c>
      <c r="R138">
        <v>9.2479999999999993E-3</v>
      </c>
      <c r="S138">
        <v>9.7459999999999995E-3</v>
      </c>
      <c r="T138">
        <v>1.0239E-2</v>
      </c>
      <c r="U138">
        <v>1.0725E-2</v>
      </c>
      <c r="V138">
        <v>1.1205E-2</v>
      </c>
      <c r="W138">
        <v>1.1688E-2</v>
      </c>
      <c r="X138">
        <v>1.2178E-2</v>
      </c>
      <c r="Y138">
        <v>1.2685999999999999E-2</v>
      </c>
      <c r="Z138">
        <v>1.3218000000000001E-2</v>
      </c>
      <c r="AA138">
        <v>1.3762999999999999E-2</v>
      </c>
      <c r="AB138">
        <v>1.4334E-2</v>
      </c>
      <c r="AC138">
        <v>1.4906000000000001E-2</v>
      </c>
      <c r="AD138">
        <v>1.5492000000000001E-2</v>
      </c>
      <c r="AE138">
        <v>1.6108999999999998E-2</v>
      </c>
      <c r="AF138">
        <v>1.6756E-2</v>
      </c>
      <c r="AG138">
        <v>1.7422E-2</v>
      </c>
      <c r="AH138">
        <v>1.8107000000000002E-2</v>
      </c>
      <c r="AI138">
        <v>1.882E-2</v>
      </c>
      <c r="AJ138">
        <v>1.9560000000000001E-2</v>
      </c>
      <c r="AK138" s="25">
        <v>6.5000000000000002E-2</v>
      </c>
    </row>
    <row r="139" spans="1:37">
      <c r="A139" t="s">
        <v>1284</v>
      </c>
      <c r="B139" t="s">
        <v>1546</v>
      </c>
      <c r="C139" t="s">
        <v>1547</v>
      </c>
      <c r="D139" t="s">
        <v>99</v>
      </c>
      <c r="E139">
        <v>2.9399000000000002E-2</v>
      </c>
      <c r="F139">
        <v>3.3635999999999999E-2</v>
      </c>
      <c r="G139">
        <v>3.7414999999999997E-2</v>
      </c>
      <c r="H139">
        <v>4.1539E-2</v>
      </c>
      <c r="I139">
        <v>4.5718000000000002E-2</v>
      </c>
      <c r="J139">
        <v>4.9916000000000002E-2</v>
      </c>
      <c r="K139">
        <v>5.4122000000000003E-2</v>
      </c>
      <c r="L139">
        <v>5.8366000000000001E-2</v>
      </c>
      <c r="M139">
        <v>6.2674999999999995E-2</v>
      </c>
      <c r="N139">
        <v>6.7101999999999995E-2</v>
      </c>
      <c r="O139">
        <v>7.1648000000000003E-2</v>
      </c>
      <c r="P139">
        <v>7.6354000000000005E-2</v>
      </c>
      <c r="Q139">
        <v>8.1188999999999997E-2</v>
      </c>
      <c r="R139">
        <v>8.6180000000000007E-2</v>
      </c>
      <c r="S139">
        <v>9.1311000000000003E-2</v>
      </c>
      <c r="T139">
        <v>9.6606999999999998E-2</v>
      </c>
      <c r="U139">
        <v>0.102032</v>
      </c>
      <c r="V139">
        <v>0.10761999999999999</v>
      </c>
      <c r="W139">
        <v>0.113445</v>
      </c>
      <c r="X139">
        <v>0.11955</v>
      </c>
      <c r="Y139">
        <v>0.12595600000000001</v>
      </c>
      <c r="Z139">
        <v>0.132742</v>
      </c>
      <c r="AA139">
        <v>0.139792</v>
      </c>
      <c r="AB139">
        <v>0.14729800000000001</v>
      </c>
      <c r="AC139">
        <v>0.15525800000000001</v>
      </c>
      <c r="AD139">
        <v>0.16358800000000001</v>
      </c>
      <c r="AE139">
        <v>0.17225699999999999</v>
      </c>
      <c r="AF139">
        <v>0.18121499999999999</v>
      </c>
      <c r="AG139">
        <v>0.190496</v>
      </c>
      <c r="AH139">
        <v>0.200012</v>
      </c>
      <c r="AI139">
        <v>0.20996999999999999</v>
      </c>
      <c r="AJ139">
        <v>0.220364</v>
      </c>
      <c r="AK139" s="25">
        <v>6.7000000000000004E-2</v>
      </c>
    </row>
    <row r="140" spans="1:37">
      <c r="A140" t="s">
        <v>1287</v>
      </c>
      <c r="B140" t="s">
        <v>1548</v>
      </c>
      <c r="C140" t="s">
        <v>1549</v>
      </c>
      <c r="D140" t="s">
        <v>99</v>
      </c>
      <c r="E140">
        <v>3.9999999999999998E-6</v>
      </c>
      <c r="F140">
        <v>2.3599999999999999E-4</v>
      </c>
      <c r="G140">
        <v>4.5300000000000001E-4</v>
      </c>
      <c r="H140">
        <v>6.9999999999999999E-4</v>
      </c>
      <c r="I140">
        <v>9.6199999999999996E-4</v>
      </c>
      <c r="J140">
        <v>1.235E-3</v>
      </c>
      <c r="K140">
        <v>1.518E-3</v>
      </c>
      <c r="L140">
        <v>1.812E-3</v>
      </c>
      <c r="M140">
        <v>2.117E-3</v>
      </c>
      <c r="N140">
        <v>2.4350000000000001E-3</v>
      </c>
      <c r="O140">
        <v>2.7650000000000001E-3</v>
      </c>
      <c r="P140">
        <v>3.1080000000000001E-3</v>
      </c>
      <c r="Q140">
        <v>3.4629999999999999E-3</v>
      </c>
      <c r="R140">
        <v>3.8289999999999999E-3</v>
      </c>
      <c r="S140">
        <v>4.2069999999999998E-3</v>
      </c>
      <c r="T140">
        <v>4.5960000000000003E-3</v>
      </c>
      <c r="U140">
        <v>4.9950000000000003E-3</v>
      </c>
      <c r="V140">
        <v>5.4050000000000001E-3</v>
      </c>
      <c r="W140">
        <v>5.8310000000000002E-3</v>
      </c>
      <c r="X140">
        <v>6.2740000000000001E-3</v>
      </c>
      <c r="Y140">
        <v>6.7369999999999999E-3</v>
      </c>
      <c r="Z140">
        <v>7.2230000000000003E-3</v>
      </c>
      <c r="AA140">
        <v>7.7359999999999998E-3</v>
      </c>
      <c r="AB140">
        <v>8.2719999999999998E-3</v>
      </c>
      <c r="AC140">
        <v>8.8319999999999996E-3</v>
      </c>
      <c r="AD140">
        <v>9.4160000000000008E-3</v>
      </c>
      <c r="AE140">
        <v>1.0019999999999999E-2</v>
      </c>
      <c r="AF140">
        <v>1.0645E-2</v>
      </c>
      <c r="AG140">
        <v>1.1292999999999999E-2</v>
      </c>
      <c r="AH140">
        <v>1.1962E-2</v>
      </c>
      <c r="AI140">
        <v>1.2656000000000001E-2</v>
      </c>
      <c r="AJ140">
        <v>1.3375E-2</v>
      </c>
      <c r="AK140" s="25">
        <v>0.29899999999999999</v>
      </c>
    </row>
    <row r="141" spans="1:37">
      <c r="A141" t="s">
        <v>1290</v>
      </c>
      <c r="B141" t="s">
        <v>1550</v>
      </c>
      <c r="C141" t="s">
        <v>1551</v>
      </c>
      <c r="D141" t="s">
        <v>99</v>
      </c>
      <c r="E141">
        <v>0</v>
      </c>
      <c r="F141">
        <v>2.5500000000000002E-4</v>
      </c>
      <c r="G141">
        <v>4.9399999999999997E-4</v>
      </c>
      <c r="H141">
        <v>7.6599999999999997E-4</v>
      </c>
      <c r="I141">
        <v>1.054E-3</v>
      </c>
      <c r="J141">
        <v>1.3550000000000001E-3</v>
      </c>
      <c r="K141">
        <v>1.6670000000000001E-3</v>
      </c>
      <c r="L141">
        <v>1.99E-3</v>
      </c>
      <c r="M141">
        <v>2.3259999999999999E-3</v>
      </c>
      <c r="N141">
        <v>2.676E-3</v>
      </c>
      <c r="O141">
        <v>3.0400000000000002E-3</v>
      </c>
      <c r="P141">
        <v>3.418E-3</v>
      </c>
      <c r="Q141">
        <v>3.8080000000000002E-3</v>
      </c>
      <c r="R141">
        <v>4.2119999999999996E-3</v>
      </c>
      <c r="S141">
        <v>4.627E-3</v>
      </c>
      <c r="T141">
        <v>5.0559999999999997E-3</v>
      </c>
      <c r="U141">
        <v>5.4949999999999999E-3</v>
      </c>
      <c r="V141">
        <v>5.947E-3</v>
      </c>
      <c r="W141">
        <v>6.4159999999999998E-3</v>
      </c>
      <c r="X141">
        <v>6.9040000000000004E-3</v>
      </c>
      <c r="Y141">
        <v>7.4139999999999996E-3</v>
      </c>
      <c r="Z141">
        <v>7.9489999999999995E-3</v>
      </c>
      <c r="AA141">
        <v>8.5129999999999997E-3</v>
      </c>
      <c r="AB141">
        <v>9.103E-3</v>
      </c>
      <c r="AC141">
        <v>9.7210000000000005E-3</v>
      </c>
      <c r="AD141">
        <v>1.0363000000000001E-2</v>
      </c>
      <c r="AE141">
        <v>1.1029000000000001E-2</v>
      </c>
      <c r="AF141">
        <v>1.1717E-2</v>
      </c>
      <c r="AG141">
        <v>1.2429000000000001E-2</v>
      </c>
      <c r="AH141">
        <v>1.3166000000000001E-2</v>
      </c>
      <c r="AI141">
        <v>1.3931000000000001E-2</v>
      </c>
      <c r="AJ141">
        <v>1.4723E-2</v>
      </c>
      <c r="AK141" t="s">
        <v>378</v>
      </c>
    </row>
    <row r="142" spans="1:37">
      <c r="A142" t="s">
        <v>1293</v>
      </c>
      <c r="B142" t="s">
        <v>1552</v>
      </c>
      <c r="C142" t="s">
        <v>1553</v>
      </c>
      <c r="D142" t="s">
        <v>99</v>
      </c>
      <c r="E142">
        <v>0</v>
      </c>
      <c r="F142">
        <v>2.2000000000000001E-4</v>
      </c>
      <c r="G142">
        <v>4.26E-4</v>
      </c>
      <c r="H142">
        <v>6.6E-4</v>
      </c>
      <c r="I142">
        <v>9.0799999999999995E-4</v>
      </c>
      <c r="J142">
        <v>1.1670000000000001E-3</v>
      </c>
      <c r="K142">
        <v>1.436E-3</v>
      </c>
      <c r="L142">
        <v>1.7149999999999999E-3</v>
      </c>
      <c r="M142">
        <v>2.0049999999999998E-3</v>
      </c>
      <c r="N142">
        <v>2.3059999999999999E-3</v>
      </c>
      <c r="O142">
        <v>2.6199999999999999E-3</v>
      </c>
      <c r="P142">
        <v>2.9450000000000001E-3</v>
      </c>
      <c r="Q142">
        <v>3.2820000000000002E-3</v>
      </c>
      <c r="R142">
        <v>3.6289999999999998E-3</v>
      </c>
      <c r="S142">
        <v>3.9880000000000002E-3</v>
      </c>
      <c r="T142">
        <v>4.3569999999999998E-3</v>
      </c>
      <c r="U142">
        <v>4.7359999999999998E-3</v>
      </c>
      <c r="V142">
        <v>5.1250000000000002E-3</v>
      </c>
      <c r="W142">
        <v>5.5290000000000001E-3</v>
      </c>
      <c r="X142">
        <v>5.9500000000000004E-3</v>
      </c>
      <c r="Y142">
        <v>6.3889999999999997E-3</v>
      </c>
      <c r="Z142">
        <v>6.8500000000000002E-3</v>
      </c>
      <c r="AA142">
        <v>7.3359999999999996E-3</v>
      </c>
      <c r="AB142">
        <v>7.8449999999999995E-3</v>
      </c>
      <c r="AC142">
        <v>8.3770000000000008E-3</v>
      </c>
      <c r="AD142">
        <v>8.9309999999999997E-3</v>
      </c>
      <c r="AE142">
        <v>9.5049999999999996E-3</v>
      </c>
      <c r="AF142">
        <v>1.0097999999999999E-2</v>
      </c>
      <c r="AG142">
        <v>1.0711999999999999E-2</v>
      </c>
      <c r="AH142">
        <v>1.1346E-2</v>
      </c>
      <c r="AI142">
        <v>1.2005999999999999E-2</v>
      </c>
      <c r="AJ142">
        <v>1.2688E-2</v>
      </c>
      <c r="AK142" t="s">
        <v>378</v>
      </c>
    </row>
    <row r="143" spans="1:37">
      <c r="A143" t="s">
        <v>1296</v>
      </c>
      <c r="B143" t="s">
        <v>1554</v>
      </c>
      <c r="C143" t="s">
        <v>1555</v>
      </c>
      <c r="D143" t="s">
        <v>99</v>
      </c>
      <c r="E143">
        <v>0</v>
      </c>
      <c r="F143">
        <v>3.9199999999999999E-4</v>
      </c>
      <c r="G143">
        <v>7.6000000000000004E-4</v>
      </c>
      <c r="H143">
        <v>1.1770000000000001E-3</v>
      </c>
      <c r="I143">
        <v>1.6199999999999999E-3</v>
      </c>
      <c r="J143">
        <v>2.0820000000000001E-3</v>
      </c>
      <c r="K143">
        <v>2.562E-3</v>
      </c>
      <c r="L143">
        <v>3.0590000000000001E-3</v>
      </c>
      <c r="M143">
        <v>3.5750000000000001E-3</v>
      </c>
      <c r="N143">
        <v>4.1130000000000003E-3</v>
      </c>
      <c r="O143">
        <v>4.6719999999999999E-3</v>
      </c>
      <c r="P143">
        <v>5.2529999999999999E-3</v>
      </c>
      <c r="Q143">
        <v>5.8529999999999997E-3</v>
      </c>
      <c r="R143">
        <v>6.4729999999999996E-3</v>
      </c>
      <c r="S143">
        <v>7.1120000000000003E-3</v>
      </c>
      <c r="T143">
        <v>7.7710000000000001E-3</v>
      </c>
      <c r="U143">
        <v>8.4460000000000004E-3</v>
      </c>
      <c r="V143">
        <v>9.1400000000000006E-3</v>
      </c>
      <c r="W143">
        <v>9.861E-3</v>
      </c>
      <c r="X143">
        <v>1.0612E-2</v>
      </c>
      <c r="Y143">
        <v>1.1394E-2</v>
      </c>
      <c r="Z143">
        <v>1.2217E-2</v>
      </c>
      <c r="AA143">
        <v>1.3084E-2</v>
      </c>
      <c r="AB143">
        <v>1.3991999999999999E-2</v>
      </c>
      <c r="AC143">
        <v>1.4940999999999999E-2</v>
      </c>
      <c r="AD143">
        <v>1.5928000000000001E-2</v>
      </c>
      <c r="AE143">
        <v>1.6951000000000001E-2</v>
      </c>
      <c r="AF143">
        <v>1.8009000000000001E-2</v>
      </c>
      <c r="AG143">
        <v>1.9103999999999999E-2</v>
      </c>
      <c r="AH143">
        <v>2.0236000000000001E-2</v>
      </c>
      <c r="AI143">
        <v>2.1410999999999999E-2</v>
      </c>
      <c r="AJ143">
        <v>2.2627999999999999E-2</v>
      </c>
      <c r="AK143" t="s">
        <v>378</v>
      </c>
    </row>
    <row r="144" spans="1:37">
      <c r="A144" t="s">
        <v>1322</v>
      </c>
      <c r="B144" t="s">
        <v>1556</v>
      </c>
      <c r="C144" t="s">
        <v>1557</v>
      </c>
      <c r="D144" t="s">
        <v>99</v>
      </c>
      <c r="E144">
        <v>3.4449489999999998</v>
      </c>
      <c r="F144">
        <v>3.503851</v>
      </c>
      <c r="G144">
        <v>3.5476649999999998</v>
      </c>
      <c r="H144">
        <v>3.6090689999999999</v>
      </c>
      <c r="I144">
        <v>3.6752820000000002</v>
      </c>
      <c r="J144">
        <v>3.7451219999999998</v>
      </c>
      <c r="K144">
        <v>3.8188909999999998</v>
      </c>
      <c r="L144">
        <v>3.895902</v>
      </c>
      <c r="M144">
        <v>3.9753400000000001</v>
      </c>
      <c r="N144">
        <v>4.0569930000000003</v>
      </c>
      <c r="O144">
        <v>4.1380119999999998</v>
      </c>
      <c r="P144">
        <v>4.222461</v>
      </c>
      <c r="Q144">
        <v>4.3050170000000003</v>
      </c>
      <c r="R144">
        <v>4.3909060000000002</v>
      </c>
      <c r="S144">
        <v>4.4713469999999997</v>
      </c>
      <c r="T144">
        <v>4.5497189999999996</v>
      </c>
      <c r="U144">
        <v>4.6303239999999999</v>
      </c>
      <c r="V144">
        <v>4.7140630000000003</v>
      </c>
      <c r="W144">
        <v>4.8015629999999998</v>
      </c>
      <c r="X144">
        <v>4.8913900000000003</v>
      </c>
      <c r="Y144">
        <v>4.9835260000000003</v>
      </c>
      <c r="Z144">
        <v>5.0772219999999999</v>
      </c>
      <c r="AA144">
        <v>5.175916</v>
      </c>
      <c r="AB144">
        <v>5.2809790000000003</v>
      </c>
      <c r="AC144">
        <v>5.3982710000000003</v>
      </c>
      <c r="AD144">
        <v>5.5248790000000003</v>
      </c>
      <c r="AE144">
        <v>5.6539650000000004</v>
      </c>
      <c r="AF144">
        <v>5.7823589999999996</v>
      </c>
      <c r="AG144">
        <v>5.9126289999999999</v>
      </c>
      <c r="AH144">
        <v>6.0435230000000004</v>
      </c>
      <c r="AI144">
        <v>6.174296</v>
      </c>
      <c r="AJ144">
        <v>6.3030020000000002</v>
      </c>
      <c r="AK144" s="25">
        <v>0.02</v>
      </c>
    </row>
    <row r="145" spans="1:37">
      <c r="A145" t="s">
        <v>1325</v>
      </c>
      <c r="C145" t="s">
        <v>1558</v>
      </c>
    </row>
    <row r="146" spans="1:37">
      <c r="A146" t="s">
        <v>1272</v>
      </c>
      <c r="B146" t="s">
        <v>1559</v>
      </c>
      <c r="C146" t="s">
        <v>1560</v>
      </c>
      <c r="D146" t="s">
        <v>99</v>
      </c>
      <c r="E146">
        <v>4.9681369999999996</v>
      </c>
      <c r="F146">
        <v>5.082649</v>
      </c>
      <c r="G146">
        <v>5.1614699999999996</v>
      </c>
      <c r="H146">
        <v>5.2563269999999997</v>
      </c>
      <c r="I146">
        <v>5.3488220000000002</v>
      </c>
      <c r="J146">
        <v>5.4365949999999996</v>
      </c>
      <c r="K146">
        <v>5.5212120000000002</v>
      </c>
      <c r="L146">
        <v>5.603008</v>
      </c>
      <c r="M146">
        <v>5.6803530000000002</v>
      </c>
      <c r="N146">
        <v>5.7524490000000004</v>
      </c>
      <c r="O146">
        <v>5.8161290000000001</v>
      </c>
      <c r="P146">
        <v>5.8762860000000003</v>
      </c>
      <c r="Q146">
        <v>5.9321859999999997</v>
      </c>
      <c r="R146">
        <v>5.9822439999999997</v>
      </c>
      <c r="S146">
        <v>6.0228679999999999</v>
      </c>
      <c r="T146">
        <v>6.0529440000000001</v>
      </c>
      <c r="U146">
        <v>6.079148</v>
      </c>
      <c r="V146">
        <v>6.1055669999999997</v>
      </c>
      <c r="W146">
        <v>6.1299299999999999</v>
      </c>
      <c r="X146">
        <v>6.1520999999999999</v>
      </c>
      <c r="Y146">
        <v>6.1663829999999997</v>
      </c>
      <c r="Z146">
        <v>6.1759890000000004</v>
      </c>
      <c r="AA146">
        <v>6.1774399999999998</v>
      </c>
      <c r="AB146">
        <v>6.1879109999999997</v>
      </c>
      <c r="AC146">
        <v>6.2027960000000002</v>
      </c>
      <c r="AD146">
        <v>6.2216550000000002</v>
      </c>
      <c r="AE146">
        <v>6.2399009999999997</v>
      </c>
      <c r="AF146">
        <v>6.2509620000000004</v>
      </c>
      <c r="AG146">
        <v>6.2560070000000003</v>
      </c>
      <c r="AH146">
        <v>6.2560000000000002</v>
      </c>
      <c r="AI146">
        <v>6.248481</v>
      </c>
      <c r="AJ146">
        <v>6.2312630000000002</v>
      </c>
      <c r="AK146" s="25">
        <v>7.0000000000000001E-3</v>
      </c>
    </row>
    <row r="147" spans="1:37">
      <c r="A147" t="s">
        <v>1275</v>
      </c>
      <c r="B147" t="s">
        <v>1561</v>
      </c>
      <c r="C147" t="s">
        <v>1562</v>
      </c>
      <c r="D147" t="s">
        <v>99</v>
      </c>
      <c r="E147">
        <v>4.9465000000000002E-2</v>
      </c>
      <c r="F147">
        <v>4.3989E-2</v>
      </c>
      <c r="G147">
        <v>3.9054999999999999E-2</v>
      </c>
      <c r="H147">
        <v>3.4757000000000003E-2</v>
      </c>
      <c r="I147">
        <v>3.1022999999999998E-2</v>
      </c>
      <c r="J147">
        <v>2.7682999999999999E-2</v>
      </c>
      <c r="K147">
        <v>2.4738E-2</v>
      </c>
      <c r="L147">
        <v>2.2301999999999999E-2</v>
      </c>
      <c r="M147">
        <v>2.0313000000000001E-2</v>
      </c>
      <c r="N147">
        <v>1.8655000000000001E-2</v>
      </c>
      <c r="O147">
        <v>1.7198999999999999E-2</v>
      </c>
      <c r="P147">
        <v>1.5980000000000001E-2</v>
      </c>
      <c r="Q147">
        <v>1.4883E-2</v>
      </c>
      <c r="R147">
        <v>1.3951E-2</v>
      </c>
      <c r="S147">
        <v>1.3193E-2</v>
      </c>
      <c r="T147">
        <v>1.2579999999999999E-2</v>
      </c>
      <c r="U147">
        <v>1.2120000000000001E-2</v>
      </c>
      <c r="V147">
        <v>1.1724999999999999E-2</v>
      </c>
      <c r="W147">
        <v>1.1450999999999999E-2</v>
      </c>
      <c r="X147">
        <v>1.1254E-2</v>
      </c>
      <c r="Y147">
        <v>1.1079E-2</v>
      </c>
      <c r="Z147">
        <v>1.0899000000000001E-2</v>
      </c>
      <c r="AA147">
        <v>1.0755000000000001E-2</v>
      </c>
      <c r="AB147">
        <v>1.0592000000000001E-2</v>
      </c>
      <c r="AC147">
        <v>1.0448000000000001E-2</v>
      </c>
      <c r="AD147">
        <v>1.0385999999999999E-2</v>
      </c>
      <c r="AE147">
        <v>1.0377000000000001E-2</v>
      </c>
      <c r="AF147">
        <v>1.0396000000000001E-2</v>
      </c>
      <c r="AG147">
        <v>1.043E-2</v>
      </c>
      <c r="AH147">
        <v>1.0477999999999999E-2</v>
      </c>
      <c r="AI147">
        <v>1.0518E-2</v>
      </c>
      <c r="AJ147">
        <v>1.0551E-2</v>
      </c>
      <c r="AK147" s="25">
        <v>-4.9000000000000002E-2</v>
      </c>
    </row>
    <row r="148" spans="1:37">
      <c r="A148" t="s">
        <v>1278</v>
      </c>
      <c r="B148" t="s">
        <v>1563</v>
      </c>
      <c r="C148" t="s">
        <v>1564</v>
      </c>
      <c r="D148" t="s">
        <v>99</v>
      </c>
      <c r="E148">
        <v>4.0080000000000003E-3</v>
      </c>
      <c r="F148">
        <v>4.1079999999999997E-3</v>
      </c>
      <c r="G148">
        <v>4.1739999999999998E-3</v>
      </c>
      <c r="H148">
        <v>4.2550000000000001E-3</v>
      </c>
      <c r="I148">
        <v>4.3309999999999998E-3</v>
      </c>
      <c r="J148">
        <v>4.4079999999999996E-3</v>
      </c>
      <c r="K148">
        <v>4.4889999999999999E-3</v>
      </c>
      <c r="L148">
        <v>4.5919999999999997E-3</v>
      </c>
      <c r="M148">
        <v>4.6959999999999997E-3</v>
      </c>
      <c r="N148">
        <v>4.7889999999999999E-3</v>
      </c>
      <c r="O148">
        <v>4.849E-3</v>
      </c>
      <c r="P148">
        <v>4.914E-3</v>
      </c>
      <c r="Q148">
        <v>4.9750000000000003E-3</v>
      </c>
      <c r="R148">
        <v>5.025E-3</v>
      </c>
      <c r="S148">
        <v>5.0980000000000001E-3</v>
      </c>
      <c r="T148">
        <v>5.1850000000000004E-3</v>
      </c>
      <c r="U148">
        <v>5.2769999999999996E-3</v>
      </c>
      <c r="V148">
        <v>5.3689999999999996E-3</v>
      </c>
      <c r="W148">
        <v>5.4609999999999997E-3</v>
      </c>
      <c r="X148">
        <v>5.5500000000000002E-3</v>
      </c>
      <c r="Y148">
        <v>5.6369999999999996E-3</v>
      </c>
      <c r="Z148">
        <v>5.7219999999999997E-3</v>
      </c>
      <c r="AA148">
        <v>5.8040000000000001E-3</v>
      </c>
      <c r="AB148">
        <v>5.8830000000000002E-3</v>
      </c>
      <c r="AC148">
        <v>5.9569999999999996E-3</v>
      </c>
      <c r="AD148">
        <v>6.0270000000000002E-3</v>
      </c>
      <c r="AE148">
        <v>6.0910000000000001E-3</v>
      </c>
      <c r="AF148">
        <v>6.1500000000000001E-3</v>
      </c>
      <c r="AG148">
        <v>6.2040000000000003E-3</v>
      </c>
      <c r="AH148">
        <v>6.2509999999999996E-3</v>
      </c>
      <c r="AI148">
        <v>6.2830000000000004E-3</v>
      </c>
      <c r="AJ148">
        <v>6.2979999999999998E-3</v>
      </c>
      <c r="AK148" s="25">
        <v>1.4999999999999999E-2</v>
      </c>
    </row>
    <row r="149" spans="1:37">
      <c r="A149" t="s">
        <v>1281</v>
      </c>
      <c r="B149" t="s">
        <v>1565</v>
      </c>
      <c r="C149" t="s">
        <v>1566</v>
      </c>
      <c r="D149" t="s">
        <v>99</v>
      </c>
      <c r="E149">
        <v>4.317E-2</v>
      </c>
      <c r="F149">
        <v>4.7558999999999997E-2</v>
      </c>
      <c r="G149">
        <v>5.1057999999999999E-2</v>
      </c>
      <c r="H149">
        <v>5.4483999999999998E-2</v>
      </c>
      <c r="I149">
        <v>5.7616000000000001E-2</v>
      </c>
      <c r="J149">
        <v>6.0453E-2</v>
      </c>
      <c r="K149">
        <v>6.3003000000000003E-2</v>
      </c>
      <c r="L149">
        <v>6.5378000000000006E-2</v>
      </c>
      <c r="M149">
        <v>6.7611000000000004E-2</v>
      </c>
      <c r="N149">
        <v>6.9788000000000003E-2</v>
      </c>
      <c r="O149">
        <v>7.1934999999999999E-2</v>
      </c>
      <c r="P149">
        <v>7.4083999999999997E-2</v>
      </c>
      <c r="Q149">
        <v>7.6255000000000003E-2</v>
      </c>
      <c r="R149">
        <v>7.8531000000000004E-2</v>
      </c>
      <c r="S149">
        <v>8.0940999999999999E-2</v>
      </c>
      <c r="T149">
        <v>8.3545999999999995E-2</v>
      </c>
      <c r="U149">
        <v>8.6336999999999997E-2</v>
      </c>
      <c r="V149">
        <v>8.9404999999999998E-2</v>
      </c>
      <c r="W149">
        <v>9.2839000000000005E-2</v>
      </c>
      <c r="X149">
        <v>9.6643000000000007E-2</v>
      </c>
      <c r="Y149">
        <v>0.100859</v>
      </c>
      <c r="Z149">
        <v>0.105591</v>
      </c>
      <c r="AA149">
        <v>0.110911</v>
      </c>
      <c r="AB149">
        <v>0.11681999999999999</v>
      </c>
      <c r="AC149">
        <v>0.12334000000000001</v>
      </c>
      <c r="AD149">
        <v>0.13061900000000001</v>
      </c>
      <c r="AE149">
        <v>0.138573</v>
      </c>
      <c r="AF149">
        <v>0.14719199999999999</v>
      </c>
      <c r="AG149">
        <v>0.15667600000000001</v>
      </c>
      <c r="AH149">
        <v>0.16689799999999999</v>
      </c>
      <c r="AI149">
        <v>0.17804200000000001</v>
      </c>
      <c r="AJ149">
        <v>0.19023799999999999</v>
      </c>
      <c r="AK149" s="25">
        <v>4.9000000000000002E-2</v>
      </c>
    </row>
    <row r="150" spans="1:37">
      <c r="A150" t="s">
        <v>1284</v>
      </c>
      <c r="B150" t="s">
        <v>1567</v>
      </c>
      <c r="C150" t="s">
        <v>1568</v>
      </c>
      <c r="D150" t="s">
        <v>99</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t="s">
        <v>378</v>
      </c>
    </row>
    <row r="151" spans="1:37">
      <c r="A151" t="s">
        <v>1287</v>
      </c>
      <c r="B151" t="s">
        <v>1569</v>
      </c>
      <c r="C151" t="s">
        <v>1570</v>
      </c>
      <c r="D151" t="s">
        <v>99</v>
      </c>
      <c r="E151">
        <v>0</v>
      </c>
      <c r="F151">
        <v>1.1E-4</v>
      </c>
      <c r="G151">
        <v>2.1100000000000001E-4</v>
      </c>
      <c r="H151">
        <v>3.2299999999999999E-4</v>
      </c>
      <c r="I151">
        <v>4.3899999999999999E-4</v>
      </c>
      <c r="J151">
        <v>5.5699999999999999E-4</v>
      </c>
      <c r="K151">
        <v>6.7699999999999998E-4</v>
      </c>
      <c r="L151">
        <v>7.9900000000000001E-4</v>
      </c>
      <c r="M151">
        <v>9.2199999999999997E-4</v>
      </c>
      <c r="N151">
        <v>1.047E-3</v>
      </c>
      <c r="O151">
        <v>1.1739999999999999E-3</v>
      </c>
      <c r="P151">
        <v>1.302E-3</v>
      </c>
      <c r="Q151">
        <v>1.4319999999999999E-3</v>
      </c>
      <c r="R151">
        <v>1.562E-3</v>
      </c>
      <c r="S151">
        <v>1.6919999999999999E-3</v>
      </c>
      <c r="T151">
        <v>1.823E-3</v>
      </c>
      <c r="U151">
        <v>1.9530000000000001E-3</v>
      </c>
      <c r="V151">
        <v>2.0830000000000002E-3</v>
      </c>
      <c r="W151">
        <v>2.2139999999999998E-3</v>
      </c>
      <c r="X151">
        <v>2.346E-3</v>
      </c>
      <c r="Y151">
        <v>2.48E-3</v>
      </c>
      <c r="Z151">
        <v>2.6159999999999998E-3</v>
      </c>
      <c r="AA151">
        <v>2.7550000000000001E-3</v>
      </c>
      <c r="AB151">
        <v>2.8969999999999998E-3</v>
      </c>
      <c r="AC151">
        <v>3.0400000000000002E-3</v>
      </c>
      <c r="AD151">
        <v>3.1840000000000002E-3</v>
      </c>
      <c r="AE151">
        <v>3.3279999999999998E-3</v>
      </c>
      <c r="AF151">
        <v>3.4719999999999998E-3</v>
      </c>
      <c r="AG151">
        <v>3.6159999999999999E-3</v>
      </c>
      <c r="AH151">
        <v>3.7599999999999999E-3</v>
      </c>
      <c r="AI151">
        <v>3.9050000000000001E-3</v>
      </c>
      <c r="AJ151">
        <v>4.0489999999999996E-3</v>
      </c>
      <c r="AK151" t="s">
        <v>378</v>
      </c>
    </row>
    <row r="152" spans="1:37">
      <c r="A152" t="s">
        <v>1290</v>
      </c>
      <c r="B152" t="s">
        <v>1571</v>
      </c>
      <c r="C152" t="s">
        <v>1572</v>
      </c>
      <c r="D152" t="s">
        <v>99</v>
      </c>
      <c r="E152">
        <v>9.7E-5</v>
      </c>
      <c r="F152">
        <v>2.4800000000000001E-4</v>
      </c>
      <c r="G152">
        <v>3.86E-4</v>
      </c>
      <c r="H152">
        <v>5.3899999999999998E-4</v>
      </c>
      <c r="I152">
        <v>6.9800000000000005E-4</v>
      </c>
      <c r="J152">
        <v>8.5899999999999995E-4</v>
      </c>
      <c r="K152">
        <v>1.023E-3</v>
      </c>
      <c r="L152">
        <v>1.188E-3</v>
      </c>
      <c r="M152">
        <v>1.3550000000000001E-3</v>
      </c>
      <c r="N152">
        <v>1.5250000000000001E-3</v>
      </c>
      <c r="O152">
        <v>1.6969999999999999E-3</v>
      </c>
      <c r="P152">
        <v>1.872E-3</v>
      </c>
      <c r="Q152">
        <v>2.0470000000000002E-3</v>
      </c>
      <c r="R152">
        <v>2.2230000000000001E-3</v>
      </c>
      <c r="S152">
        <v>2.3990000000000001E-3</v>
      </c>
      <c r="T152">
        <v>2.575E-3</v>
      </c>
      <c r="U152">
        <v>2.751E-3</v>
      </c>
      <c r="V152">
        <v>2.9260000000000002E-3</v>
      </c>
      <c r="W152">
        <v>3.1029999999999999E-3</v>
      </c>
      <c r="X152">
        <v>3.2810000000000001E-3</v>
      </c>
      <c r="Y152">
        <v>3.4610000000000001E-3</v>
      </c>
      <c r="Z152">
        <v>3.6449999999999998E-3</v>
      </c>
      <c r="AA152">
        <v>3.833E-3</v>
      </c>
      <c r="AB152">
        <v>4.0229999999999997E-3</v>
      </c>
      <c r="AC152">
        <v>4.2160000000000001E-3</v>
      </c>
      <c r="AD152">
        <v>4.4099999999999999E-3</v>
      </c>
      <c r="AE152">
        <v>4.6049999999999997E-3</v>
      </c>
      <c r="AF152">
        <v>4.7999999999999996E-3</v>
      </c>
      <c r="AG152">
        <v>4.9950000000000003E-3</v>
      </c>
      <c r="AH152">
        <v>5.189E-3</v>
      </c>
      <c r="AI152">
        <v>5.3839999999999999E-3</v>
      </c>
      <c r="AJ152">
        <v>5.5799999999999999E-3</v>
      </c>
      <c r="AK152" s="25">
        <v>0.14000000000000001</v>
      </c>
    </row>
    <row r="153" spans="1:37">
      <c r="A153" t="s">
        <v>1293</v>
      </c>
      <c r="B153" t="s">
        <v>1573</v>
      </c>
      <c r="C153" t="s">
        <v>1574</v>
      </c>
      <c r="D153" t="s">
        <v>99</v>
      </c>
      <c r="E153">
        <v>1.05E-4</v>
      </c>
      <c r="F153">
        <v>2.6200000000000003E-4</v>
      </c>
      <c r="G153">
        <v>4.0700000000000003E-4</v>
      </c>
      <c r="H153">
        <v>5.6700000000000001E-4</v>
      </c>
      <c r="I153">
        <v>7.3300000000000004E-4</v>
      </c>
      <c r="J153">
        <v>9.0200000000000002E-4</v>
      </c>
      <c r="K153">
        <v>1.073E-3</v>
      </c>
      <c r="L153">
        <v>1.2459999999999999E-3</v>
      </c>
      <c r="M153">
        <v>1.421E-3</v>
      </c>
      <c r="N153">
        <v>1.598E-3</v>
      </c>
      <c r="O153">
        <v>1.7780000000000001E-3</v>
      </c>
      <c r="P153">
        <v>1.9599999999999999E-3</v>
      </c>
      <c r="Q153">
        <v>2.1429999999999999E-3</v>
      </c>
      <c r="R153">
        <v>2.3270000000000001E-3</v>
      </c>
      <c r="S153">
        <v>2.5119999999999999E-3</v>
      </c>
      <c r="T153">
        <v>2.696E-3</v>
      </c>
      <c r="U153">
        <v>2.8800000000000002E-3</v>
      </c>
      <c r="V153">
        <v>3.0630000000000002E-3</v>
      </c>
      <c r="W153">
        <v>3.248E-3</v>
      </c>
      <c r="X153">
        <v>3.434E-3</v>
      </c>
      <c r="Y153">
        <v>3.6219999999999998E-3</v>
      </c>
      <c r="Z153">
        <v>3.8140000000000001E-3</v>
      </c>
      <c r="AA153">
        <v>4.0109999999999998E-3</v>
      </c>
      <c r="AB153">
        <v>4.2100000000000002E-3</v>
      </c>
      <c r="AC153">
        <v>4.4120000000000001E-3</v>
      </c>
      <c r="AD153">
        <v>4.6150000000000002E-3</v>
      </c>
      <c r="AE153">
        <v>4.8180000000000002E-3</v>
      </c>
      <c r="AF153">
        <v>5.0220000000000004E-3</v>
      </c>
      <c r="AG153">
        <v>5.2259999999999997E-3</v>
      </c>
      <c r="AH153">
        <v>5.4289999999999998E-3</v>
      </c>
      <c r="AI153">
        <v>5.633E-3</v>
      </c>
      <c r="AJ153">
        <v>5.8370000000000002E-3</v>
      </c>
      <c r="AK153" s="25">
        <v>0.13900000000000001</v>
      </c>
    </row>
    <row r="154" spans="1:37">
      <c r="A154" t="s">
        <v>1296</v>
      </c>
      <c r="B154" t="s">
        <v>1575</v>
      </c>
      <c r="C154" t="s">
        <v>1576</v>
      </c>
      <c r="D154" t="s">
        <v>99</v>
      </c>
      <c r="E154">
        <v>1.1400000000000001E-4</v>
      </c>
      <c r="F154">
        <v>3.2699999999999998E-4</v>
      </c>
      <c r="G154">
        <v>5.22E-4</v>
      </c>
      <c r="H154">
        <v>7.3899999999999997E-4</v>
      </c>
      <c r="I154">
        <v>9.6299999999999999E-4</v>
      </c>
      <c r="J154">
        <v>1.191E-3</v>
      </c>
      <c r="K154">
        <v>1.423E-3</v>
      </c>
      <c r="L154">
        <v>1.6559999999999999E-3</v>
      </c>
      <c r="M154">
        <v>1.8929999999999999E-3</v>
      </c>
      <c r="N154">
        <v>2.134E-3</v>
      </c>
      <c r="O154">
        <v>2.3779999999999999E-3</v>
      </c>
      <c r="P154">
        <v>2.624E-3</v>
      </c>
      <c r="Q154">
        <v>2.872E-3</v>
      </c>
      <c r="R154">
        <v>3.1210000000000001E-3</v>
      </c>
      <c r="S154">
        <v>3.3709999999999999E-3</v>
      </c>
      <c r="T154">
        <v>3.6210000000000001E-3</v>
      </c>
      <c r="U154">
        <v>3.8700000000000002E-3</v>
      </c>
      <c r="V154">
        <v>4.1190000000000003E-3</v>
      </c>
      <c r="W154">
        <v>4.3689999999999996E-3</v>
      </c>
      <c r="X154">
        <v>4.6210000000000001E-3</v>
      </c>
      <c r="Y154">
        <v>4.8770000000000003E-3</v>
      </c>
      <c r="Z154">
        <v>5.1370000000000001E-3</v>
      </c>
      <c r="AA154">
        <v>5.4029999999999998E-3</v>
      </c>
      <c r="AB154">
        <v>5.6730000000000001E-3</v>
      </c>
      <c r="AC154">
        <v>5.947E-3</v>
      </c>
      <c r="AD154">
        <v>6.2220000000000001E-3</v>
      </c>
      <c r="AE154">
        <v>6.4980000000000003E-3</v>
      </c>
      <c r="AF154">
        <v>6.7739999999999996E-3</v>
      </c>
      <c r="AG154">
        <v>7.0499999999999998E-3</v>
      </c>
      <c r="AH154">
        <v>7.326E-3</v>
      </c>
      <c r="AI154">
        <v>7.6030000000000004E-3</v>
      </c>
      <c r="AJ154">
        <v>7.8790000000000006E-3</v>
      </c>
      <c r="AK154" s="25">
        <v>0.14699999999999999</v>
      </c>
    </row>
    <row r="155" spans="1:37">
      <c r="A155" t="s">
        <v>1345</v>
      </c>
      <c r="B155" t="s">
        <v>1577</v>
      </c>
      <c r="C155" t="s">
        <v>1578</v>
      </c>
      <c r="D155" t="s">
        <v>99</v>
      </c>
      <c r="E155">
        <v>5.0650940000000002</v>
      </c>
      <c r="F155">
        <v>5.179252</v>
      </c>
      <c r="G155">
        <v>5.2572840000000003</v>
      </c>
      <c r="H155">
        <v>5.3519930000000002</v>
      </c>
      <c r="I155">
        <v>5.4446269999999997</v>
      </c>
      <c r="J155">
        <v>5.5326490000000002</v>
      </c>
      <c r="K155">
        <v>5.6176380000000004</v>
      </c>
      <c r="L155">
        <v>5.7001710000000001</v>
      </c>
      <c r="M155">
        <v>5.7785630000000001</v>
      </c>
      <c r="N155">
        <v>5.8519860000000001</v>
      </c>
      <c r="O155">
        <v>5.9171379999999996</v>
      </c>
      <c r="P155">
        <v>5.9790190000000001</v>
      </c>
      <c r="Q155">
        <v>6.0367949999999997</v>
      </c>
      <c r="R155">
        <v>6.0889860000000002</v>
      </c>
      <c r="S155">
        <v>6.1320740000000002</v>
      </c>
      <c r="T155">
        <v>6.1649700000000003</v>
      </c>
      <c r="U155">
        <v>6.194337</v>
      </c>
      <c r="V155">
        <v>6.2242600000000001</v>
      </c>
      <c r="W155">
        <v>6.2526140000000003</v>
      </c>
      <c r="X155">
        <v>6.2792339999999998</v>
      </c>
      <c r="Y155">
        <v>6.2984020000000003</v>
      </c>
      <c r="Z155">
        <v>6.3134110000000003</v>
      </c>
      <c r="AA155">
        <v>6.3209099999999996</v>
      </c>
      <c r="AB155">
        <v>6.3380099999999997</v>
      </c>
      <c r="AC155">
        <v>6.3601570000000001</v>
      </c>
      <c r="AD155">
        <v>6.3871190000000002</v>
      </c>
      <c r="AE155">
        <v>6.4141919999999999</v>
      </c>
      <c r="AF155">
        <v>6.4347640000000004</v>
      </c>
      <c r="AG155">
        <v>6.4502040000000003</v>
      </c>
      <c r="AH155">
        <v>6.4613370000000003</v>
      </c>
      <c r="AI155">
        <v>6.4658490000000004</v>
      </c>
      <c r="AJ155">
        <v>6.4616959999999999</v>
      </c>
      <c r="AK155" s="25">
        <v>8.0000000000000002E-3</v>
      </c>
    </row>
    <row r="156" spans="1:37">
      <c r="A156" t="s">
        <v>1579</v>
      </c>
      <c r="B156" t="s">
        <v>1580</v>
      </c>
      <c r="C156" t="s">
        <v>1581</v>
      </c>
      <c r="D156" t="s">
        <v>99</v>
      </c>
      <c r="E156">
        <v>12.343863000000001</v>
      </c>
      <c r="F156">
        <v>12.694749</v>
      </c>
      <c r="G156">
        <v>12.992682</v>
      </c>
      <c r="H156">
        <v>13.322811</v>
      </c>
      <c r="I156">
        <v>13.655799999999999</v>
      </c>
      <c r="J156">
        <v>13.986465000000001</v>
      </c>
      <c r="K156">
        <v>14.317487</v>
      </c>
      <c r="L156">
        <v>14.648014999999999</v>
      </c>
      <c r="M156">
        <v>14.975436999999999</v>
      </c>
      <c r="N156">
        <v>15.297017</v>
      </c>
      <c r="O156">
        <v>15.605245</v>
      </c>
      <c r="P156">
        <v>15.911191000000001</v>
      </c>
      <c r="Q156">
        <v>16.205500000000001</v>
      </c>
      <c r="R156">
        <v>16.497097</v>
      </c>
      <c r="S156">
        <v>16.760742</v>
      </c>
      <c r="T156">
        <v>17.006423999999999</v>
      </c>
      <c r="U156">
        <v>17.243559000000001</v>
      </c>
      <c r="V156">
        <v>17.484843999999999</v>
      </c>
      <c r="W156">
        <v>17.728580000000001</v>
      </c>
      <c r="X156">
        <v>17.972973</v>
      </c>
      <c r="Y156">
        <v>18.205839000000001</v>
      </c>
      <c r="Z156">
        <v>18.427461999999998</v>
      </c>
      <c r="AA156">
        <v>18.651854</v>
      </c>
      <c r="AB156">
        <v>18.889455999999999</v>
      </c>
      <c r="AC156">
        <v>19.160164000000002</v>
      </c>
      <c r="AD156">
        <v>19.459173</v>
      </c>
      <c r="AE156">
        <v>19.757915000000001</v>
      </c>
      <c r="AF156">
        <v>20.044219999999999</v>
      </c>
      <c r="AG156">
        <v>20.332657000000001</v>
      </c>
      <c r="AH156">
        <v>20.620497</v>
      </c>
      <c r="AI156">
        <v>20.888853000000001</v>
      </c>
      <c r="AJ156">
        <v>21.145759999999999</v>
      </c>
      <c r="AK156" s="25">
        <v>1.7999999999999999E-2</v>
      </c>
    </row>
    <row r="157" spans="1:37">
      <c r="A157" t="s">
        <v>1582</v>
      </c>
      <c r="C157" t="s">
        <v>1583</v>
      </c>
    </row>
    <row r="158" spans="1:37">
      <c r="A158" t="s">
        <v>1440</v>
      </c>
      <c r="C158" t="s">
        <v>1584</v>
      </c>
    </row>
    <row r="159" spans="1:37">
      <c r="A159" t="s">
        <v>1270</v>
      </c>
      <c r="C159" t="s">
        <v>1585</v>
      </c>
    </row>
    <row r="160" spans="1:37">
      <c r="A160" t="s">
        <v>1272</v>
      </c>
      <c r="B160" t="s">
        <v>1586</v>
      </c>
      <c r="C160" t="s">
        <v>1587</v>
      </c>
      <c r="D160" t="s">
        <v>1445</v>
      </c>
      <c r="E160">
        <v>15.833444</v>
      </c>
      <c r="F160">
        <v>15.917239</v>
      </c>
      <c r="G160">
        <v>16.153824</v>
      </c>
      <c r="H160">
        <v>16.371130000000001</v>
      </c>
      <c r="I160">
        <v>16.667448</v>
      </c>
      <c r="J160">
        <v>17.032183</v>
      </c>
      <c r="K160">
        <v>17.466902000000001</v>
      </c>
      <c r="L160">
        <v>17.887001000000001</v>
      </c>
      <c r="M160">
        <v>18.201229000000001</v>
      </c>
      <c r="N160">
        <v>18.256460000000001</v>
      </c>
      <c r="O160">
        <v>18.345524000000001</v>
      </c>
      <c r="P160">
        <v>18.386237999999999</v>
      </c>
      <c r="Q160">
        <v>18.401806000000001</v>
      </c>
      <c r="R160">
        <v>18.393191999999999</v>
      </c>
      <c r="S160">
        <v>18.371421999999999</v>
      </c>
      <c r="T160">
        <v>18.353439000000002</v>
      </c>
      <c r="U160">
        <v>18.338474000000001</v>
      </c>
      <c r="V160">
        <v>18.327165999999998</v>
      </c>
      <c r="W160">
        <v>18.318511999999998</v>
      </c>
      <c r="X160">
        <v>18.311283</v>
      </c>
      <c r="Y160">
        <v>18.305140000000002</v>
      </c>
      <c r="Z160">
        <v>18.299992</v>
      </c>
      <c r="AA160">
        <v>18.295383000000001</v>
      </c>
      <c r="AB160">
        <v>18.291454000000002</v>
      </c>
      <c r="AC160">
        <v>18.288171999999999</v>
      </c>
      <c r="AD160">
        <v>18.279964</v>
      </c>
      <c r="AE160">
        <v>18.278406</v>
      </c>
      <c r="AF160">
        <v>18.277667999999998</v>
      </c>
      <c r="AG160">
        <v>18.273069</v>
      </c>
      <c r="AH160">
        <v>18.275030000000001</v>
      </c>
      <c r="AI160">
        <v>18.278300999999999</v>
      </c>
      <c r="AJ160">
        <v>18.282661000000001</v>
      </c>
      <c r="AK160" s="25">
        <v>5.0000000000000001E-3</v>
      </c>
    </row>
    <row r="161" spans="1:37">
      <c r="A161" t="s">
        <v>1275</v>
      </c>
      <c r="B161" t="s">
        <v>1588</v>
      </c>
      <c r="C161" t="s">
        <v>1589</v>
      </c>
      <c r="D161" t="s">
        <v>1448</v>
      </c>
      <c r="E161">
        <v>10.982303</v>
      </c>
      <c r="F161">
        <v>11.052049999999999</v>
      </c>
      <c r="G161">
        <v>11.362957</v>
      </c>
      <c r="H161">
        <v>11.553221000000001</v>
      </c>
      <c r="I161">
        <v>11.764844999999999</v>
      </c>
      <c r="J161">
        <v>12.016484999999999</v>
      </c>
      <c r="K161">
        <v>12.318313</v>
      </c>
      <c r="L161">
        <v>12.605974</v>
      </c>
      <c r="M161">
        <v>12.900950999999999</v>
      </c>
      <c r="N161">
        <v>13.009373</v>
      </c>
      <c r="O161">
        <v>13.224117</v>
      </c>
      <c r="P161">
        <v>13.392348</v>
      </c>
      <c r="Q161">
        <v>13.536885</v>
      </c>
      <c r="R161">
        <v>13.626533999999999</v>
      </c>
      <c r="S161">
        <v>13.662160999999999</v>
      </c>
      <c r="T161">
        <v>13.688663999999999</v>
      </c>
      <c r="U161">
        <v>13.716609999999999</v>
      </c>
      <c r="V161">
        <v>13.595336</v>
      </c>
      <c r="W161">
        <v>13.636975</v>
      </c>
      <c r="X161">
        <v>13.688661</v>
      </c>
      <c r="Y161">
        <v>13.749402</v>
      </c>
      <c r="Z161">
        <v>13.820320000000001</v>
      </c>
      <c r="AA161">
        <v>13.911472</v>
      </c>
      <c r="AB161">
        <v>14.018928000000001</v>
      </c>
      <c r="AC161">
        <v>14.130243</v>
      </c>
      <c r="AD161">
        <v>14.234919</v>
      </c>
      <c r="AE161">
        <v>14.324709</v>
      </c>
      <c r="AF161">
        <v>14.401025000000001</v>
      </c>
      <c r="AG161">
        <v>14.431746</v>
      </c>
      <c r="AH161">
        <v>14.463141999999999</v>
      </c>
      <c r="AI161">
        <v>14.477657000000001</v>
      </c>
      <c r="AJ161">
        <v>14.496719000000001</v>
      </c>
      <c r="AK161" s="25">
        <v>8.9999999999999993E-3</v>
      </c>
    </row>
    <row r="162" spans="1:37">
      <c r="A162" t="s">
        <v>1278</v>
      </c>
      <c r="B162" t="s">
        <v>1590</v>
      </c>
      <c r="C162" t="s">
        <v>1591</v>
      </c>
      <c r="D162" t="s">
        <v>1448</v>
      </c>
      <c r="E162">
        <v>12.17399</v>
      </c>
      <c r="F162">
        <v>12.207247000000001</v>
      </c>
      <c r="G162">
        <v>12.355081999999999</v>
      </c>
      <c r="H162">
        <v>12.458644</v>
      </c>
      <c r="I162">
        <v>12.605206000000001</v>
      </c>
      <c r="J162">
        <v>12.801225000000001</v>
      </c>
      <c r="K162">
        <v>13.053908</v>
      </c>
      <c r="L162">
        <v>13.354058</v>
      </c>
      <c r="M162">
        <v>13.676672</v>
      </c>
      <c r="N162">
        <v>13.745378000000001</v>
      </c>
      <c r="O162">
        <v>13.918806</v>
      </c>
      <c r="P162">
        <v>14.053827999999999</v>
      </c>
      <c r="Q162">
        <v>14.147812</v>
      </c>
      <c r="R162">
        <v>14.18984</v>
      </c>
      <c r="S162">
        <v>14.200593</v>
      </c>
      <c r="T162">
        <v>14.199894</v>
      </c>
      <c r="U162">
        <v>14.188663</v>
      </c>
      <c r="V162">
        <v>14.179311</v>
      </c>
      <c r="W162">
        <v>14.171576</v>
      </c>
      <c r="X162">
        <v>14.165271000000001</v>
      </c>
      <c r="Y162">
        <v>14.151152</v>
      </c>
      <c r="Z162">
        <v>14.147625</v>
      </c>
      <c r="AA162">
        <v>14.145243000000001</v>
      </c>
      <c r="AB162">
        <v>14.144107999999999</v>
      </c>
      <c r="AC162">
        <v>14.144387999999999</v>
      </c>
      <c r="AD162">
        <v>14.146143</v>
      </c>
      <c r="AE162">
        <v>14.149203999999999</v>
      </c>
      <c r="AF162">
        <v>14.153306000000001</v>
      </c>
      <c r="AG162">
        <v>14.157944000000001</v>
      </c>
      <c r="AH162">
        <v>14.127242000000001</v>
      </c>
      <c r="AI162">
        <v>14.142486999999999</v>
      </c>
      <c r="AJ162">
        <v>14.163594</v>
      </c>
      <c r="AK162" s="25">
        <v>5.0000000000000001E-3</v>
      </c>
    </row>
    <row r="163" spans="1:37">
      <c r="A163" t="s">
        <v>1281</v>
      </c>
      <c r="B163" t="s">
        <v>1592</v>
      </c>
      <c r="C163" t="s">
        <v>1593</v>
      </c>
      <c r="D163" t="s">
        <v>1448</v>
      </c>
      <c r="E163">
        <v>12.041198</v>
      </c>
      <c r="F163">
        <v>12.075239</v>
      </c>
      <c r="G163">
        <v>12.249382000000001</v>
      </c>
      <c r="H163">
        <v>12.364997000000001</v>
      </c>
      <c r="I163">
        <v>12.524848</v>
      </c>
      <c r="J163">
        <v>12.735784000000001</v>
      </c>
      <c r="K163">
        <v>13.000175</v>
      </c>
      <c r="L163">
        <v>13.282722</v>
      </c>
      <c r="M163">
        <v>13.579573</v>
      </c>
      <c r="N163">
        <v>13.581469999999999</v>
      </c>
      <c r="O163">
        <v>13.684813999999999</v>
      </c>
      <c r="P163">
        <v>13.771167</v>
      </c>
      <c r="Q163">
        <v>13.824059</v>
      </c>
      <c r="R163">
        <v>13.835372</v>
      </c>
      <c r="S163">
        <v>13.808502000000001</v>
      </c>
      <c r="T163">
        <v>13.759385</v>
      </c>
      <c r="U163">
        <v>13.715176</v>
      </c>
      <c r="V163">
        <v>13.671720000000001</v>
      </c>
      <c r="W163">
        <v>13.638633</v>
      </c>
      <c r="X163">
        <v>13.607639000000001</v>
      </c>
      <c r="Y163">
        <v>13.576610000000001</v>
      </c>
      <c r="Z163">
        <v>13.547029</v>
      </c>
      <c r="AA163">
        <v>13.518986999999999</v>
      </c>
      <c r="AB163">
        <v>13.495782</v>
      </c>
      <c r="AC163">
        <v>13.473947000000001</v>
      </c>
      <c r="AD163">
        <v>13.453491</v>
      </c>
      <c r="AE163">
        <v>13.434054</v>
      </c>
      <c r="AF163">
        <v>13.416242</v>
      </c>
      <c r="AG163">
        <v>13.399222</v>
      </c>
      <c r="AH163">
        <v>13.388555</v>
      </c>
      <c r="AI163">
        <v>13.378608</v>
      </c>
      <c r="AJ163">
        <v>13.369484999999999</v>
      </c>
      <c r="AK163" s="25">
        <v>3.0000000000000001E-3</v>
      </c>
    </row>
    <row r="164" spans="1:37">
      <c r="A164" t="s">
        <v>1284</v>
      </c>
      <c r="B164" t="s">
        <v>1594</v>
      </c>
      <c r="C164" t="s">
        <v>1595</v>
      </c>
      <c r="D164" t="s">
        <v>1448</v>
      </c>
      <c r="E164">
        <v>10.610325</v>
      </c>
      <c r="F164">
        <v>10.709913</v>
      </c>
      <c r="G164">
        <v>11.050867</v>
      </c>
      <c r="H164">
        <v>11.259223</v>
      </c>
      <c r="I164">
        <v>11.488021</v>
      </c>
      <c r="J164">
        <v>11.753047</v>
      </c>
      <c r="K164">
        <v>12.058527</v>
      </c>
      <c r="L164">
        <v>12.372031</v>
      </c>
      <c r="M164">
        <v>12.684063</v>
      </c>
      <c r="N164">
        <v>12.786493</v>
      </c>
      <c r="O164">
        <v>12.959384999999999</v>
      </c>
      <c r="P164">
        <v>13.120592</v>
      </c>
      <c r="Q164">
        <v>13.244595</v>
      </c>
      <c r="R164">
        <v>13.297800000000001</v>
      </c>
      <c r="S164">
        <v>13.300013</v>
      </c>
      <c r="T164">
        <v>13.295665</v>
      </c>
      <c r="U164">
        <v>13.293400999999999</v>
      </c>
      <c r="V164">
        <v>13.153244000000001</v>
      </c>
      <c r="W164">
        <v>13.165462</v>
      </c>
      <c r="X164">
        <v>13.185219999999999</v>
      </c>
      <c r="Y164">
        <v>13.215465</v>
      </c>
      <c r="Z164">
        <v>13.275074</v>
      </c>
      <c r="AA164">
        <v>13.335015</v>
      </c>
      <c r="AB164">
        <v>13.400862</v>
      </c>
      <c r="AC164">
        <v>13.470008999999999</v>
      </c>
      <c r="AD164">
        <v>13.532145999999999</v>
      </c>
      <c r="AE164">
        <v>13.588974</v>
      </c>
      <c r="AF164">
        <v>13.626766999999999</v>
      </c>
      <c r="AG164">
        <v>13.626595</v>
      </c>
      <c r="AH164">
        <v>13.626469999999999</v>
      </c>
      <c r="AI164">
        <v>13.652269</v>
      </c>
      <c r="AJ164">
        <v>13.679828000000001</v>
      </c>
      <c r="AK164" s="25">
        <v>8.0000000000000002E-3</v>
      </c>
    </row>
    <row r="165" spans="1:37">
      <c r="A165" t="s">
        <v>1287</v>
      </c>
      <c r="B165" t="s">
        <v>1596</v>
      </c>
      <c r="C165" t="s">
        <v>1597</v>
      </c>
      <c r="D165" t="s">
        <v>1445</v>
      </c>
      <c r="E165">
        <v>26.787324999999999</v>
      </c>
      <c r="F165">
        <v>26.787324999999999</v>
      </c>
      <c r="G165">
        <v>26.950548000000001</v>
      </c>
      <c r="H165">
        <v>27.066061000000001</v>
      </c>
      <c r="I165">
        <v>27.186705</v>
      </c>
      <c r="J165">
        <v>27.351542999999999</v>
      </c>
      <c r="K165">
        <v>27.570592999999999</v>
      </c>
      <c r="L165">
        <v>27.848465000000001</v>
      </c>
      <c r="M165">
        <v>28.186658999999999</v>
      </c>
      <c r="N165">
        <v>28.383815999999999</v>
      </c>
      <c r="O165">
        <v>28.708372000000001</v>
      </c>
      <c r="P165">
        <v>28.982938999999998</v>
      </c>
      <c r="Q165">
        <v>29.158928</v>
      </c>
      <c r="R165">
        <v>29.220199999999998</v>
      </c>
      <c r="S165">
        <v>29.238834000000001</v>
      </c>
      <c r="T165">
        <v>29.213277999999999</v>
      </c>
      <c r="U165">
        <v>29.242923999999999</v>
      </c>
      <c r="V165">
        <v>29.269352000000001</v>
      </c>
      <c r="W165">
        <v>29.291001999999999</v>
      </c>
      <c r="X165">
        <v>29.308949999999999</v>
      </c>
      <c r="Y165">
        <v>29.32321</v>
      </c>
      <c r="Z165">
        <v>29.334188000000001</v>
      </c>
      <c r="AA165">
        <v>29.343019000000002</v>
      </c>
      <c r="AB165">
        <v>29.349813000000001</v>
      </c>
      <c r="AC165">
        <v>29.354443</v>
      </c>
      <c r="AD165">
        <v>29.355063999999999</v>
      </c>
      <c r="AE165">
        <v>29.355101000000001</v>
      </c>
      <c r="AF165">
        <v>29.355104000000001</v>
      </c>
      <c r="AG165">
        <v>29.355101000000001</v>
      </c>
      <c r="AH165">
        <v>29.355104000000001</v>
      </c>
      <c r="AI165">
        <v>29.355105999999999</v>
      </c>
      <c r="AJ165">
        <v>29.355104000000001</v>
      </c>
      <c r="AK165" s="25">
        <v>3.0000000000000001E-3</v>
      </c>
    </row>
    <row r="166" spans="1:37">
      <c r="A166" t="s">
        <v>1290</v>
      </c>
      <c r="B166" t="s">
        <v>1598</v>
      </c>
      <c r="C166" t="s">
        <v>1599</v>
      </c>
      <c r="D166" t="s">
        <v>1445</v>
      </c>
      <c r="E166">
        <v>0</v>
      </c>
      <c r="F166">
        <v>22.487862</v>
      </c>
      <c r="G166">
        <v>22.936606999999999</v>
      </c>
      <c r="H166">
        <v>23.303875000000001</v>
      </c>
      <c r="I166">
        <v>23.698215000000001</v>
      </c>
      <c r="J166">
        <v>24.210663</v>
      </c>
      <c r="K166">
        <v>24.896505000000001</v>
      </c>
      <c r="L166">
        <v>25.681920999999999</v>
      </c>
      <c r="M166">
        <v>26.575503999999999</v>
      </c>
      <c r="N166">
        <v>26.958759000000001</v>
      </c>
      <c r="O166">
        <v>27.663181000000002</v>
      </c>
      <c r="P166">
        <v>28.188143</v>
      </c>
      <c r="Q166">
        <v>28.478565</v>
      </c>
      <c r="R166">
        <v>28.541342</v>
      </c>
      <c r="S166">
        <v>28.554849999999998</v>
      </c>
      <c r="T166">
        <v>28.554604000000001</v>
      </c>
      <c r="U166">
        <v>28.543713</v>
      </c>
      <c r="V166">
        <v>28.534614999999999</v>
      </c>
      <c r="W166">
        <v>28.526482000000001</v>
      </c>
      <c r="X166">
        <v>28.519625000000001</v>
      </c>
      <c r="Y166">
        <v>28.513811</v>
      </c>
      <c r="Z166">
        <v>28.508783000000001</v>
      </c>
      <c r="AA166">
        <v>28.504524</v>
      </c>
      <c r="AB166">
        <v>28.500961</v>
      </c>
      <c r="AC166">
        <v>28.498080999999999</v>
      </c>
      <c r="AD166">
        <v>28.495825</v>
      </c>
      <c r="AE166">
        <v>28.494091000000001</v>
      </c>
      <c r="AF166">
        <v>28.492794</v>
      </c>
      <c r="AG166">
        <v>28.491941000000001</v>
      </c>
      <c r="AH166">
        <v>28.491484</v>
      </c>
      <c r="AI166">
        <v>28.500710999999999</v>
      </c>
      <c r="AJ166">
        <v>28.522314000000001</v>
      </c>
      <c r="AK166" t="s">
        <v>378</v>
      </c>
    </row>
    <row r="167" spans="1:37">
      <c r="A167" t="s">
        <v>1293</v>
      </c>
      <c r="B167" t="s">
        <v>1600</v>
      </c>
      <c r="C167" t="s">
        <v>1601</v>
      </c>
      <c r="D167" t="s">
        <v>1448</v>
      </c>
      <c r="E167">
        <v>0</v>
      </c>
      <c r="F167">
        <v>17.978458</v>
      </c>
      <c r="G167">
        <v>18.38475</v>
      </c>
      <c r="H167">
        <v>18.509782999999999</v>
      </c>
      <c r="I167">
        <v>18.643954999999998</v>
      </c>
      <c r="J167">
        <v>18.827601999999999</v>
      </c>
      <c r="K167">
        <v>19.081377</v>
      </c>
      <c r="L167">
        <v>19.367249999999999</v>
      </c>
      <c r="M167">
        <v>19.716135000000001</v>
      </c>
      <c r="N167">
        <v>19.824932</v>
      </c>
      <c r="O167">
        <v>20.074278</v>
      </c>
      <c r="P167">
        <v>20.267631999999999</v>
      </c>
      <c r="Q167">
        <v>20.409233</v>
      </c>
      <c r="R167">
        <v>20.490760999999999</v>
      </c>
      <c r="S167">
        <v>20.524865999999999</v>
      </c>
      <c r="T167">
        <v>20.538214</v>
      </c>
      <c r="U167">
        <v>20.542964999999999</v>
      </c>
      <c r="V167">
        <v>20.454267999999999</v>
      </c>
      <c r="W167">
        <v>20.459389000000002</v>
      </c>
      <c r="X167">
        <v>20.468160999999998</v>
      </c>
      <c r="Y167">
        <v>20.480989000000001</v>
      </c>
      <c r="Z167">
        <v>20.473053</v>
      </c>
      <c r="AA167">
        <v>20.497603999999999</v>
      </c>
      <c r="AB167">
        <v>20.526624999999999</v>
      </c>
      <c r="AC167">
        <v>20.560326</v>
      </c>
      <c r="AD167">
        <v>20.598198</v>
      </c>
      <c r="AE167">
        <v>20.609852</v>
      </c>
      <c r="AF167">
        <v>20.658335000000001</v>
      </c>
      <c r="AG167">
        <v>20.710788999999998</v>
      </c>
      <c r="AH167">
        <v>20.766069000000002</v>
      </c>
      <c r="AI167">
        <v>20.824072000000001</v>
      </c>
      <c r="AJ167">
        <v>20.884277000000001</v>
      </c>
      <c r="AK167" t="s">
        <v>378</v>
      </c>
    </row>
    <row r="168" spans="1:37">
      <c r="A168" t="s">
        <v>1296</v>
      </c>
      <c r="B168" t="s">
        <v>1602</v>
      </c>
      <c r="C168" t="s">
        <v>1603</v>
      </c>
      <c r="D168" t="s">
        <v>1445</v>
      </c>
      <c r="E168">
        <v>0</v>
      </c>
      <c r="F168">
        <v>18.347479</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v>16.244858000000001</v>
      </c>
      <c r="AK168" t="s">
        <v>378</v>
      </c>
    </row>
    <row r="169" spans="1:37">
      <c r="A169" t="s">
        <v>1463</v>
      </c>
      <c r="B169" t="s">
        <v>1604</v>
      </c>
      <c r="C169" t="s">
        <v>1605</v>
      </c>
      <c r="E169">
        <v>14.746924</v>
      </c>
      <c r="F169">
        <v>14.810667</v>
      </c>
      <c r="G169">
        <v>15.057954000000001</v>
      </c>
      <c r="H169">
        <v>15.25329</v>
      </c>
      <c r="I169">
        <v>15.510656000000001</v>
      </c>
      <c r="J169">
        <v>15.828522</v>
      </c>
      <c r="K169">
        <v>16.213882000000002</v>
      </c>
      <c r="L169">
        <v>16.584883000000001</v>
      </c>
      <c r="M169">
        <v>16.879576</v>
      </c>
      <c r="N169">
        <v>16.943519999999999</v>
      </c>
      <c r="O169">
        <v>17.055088000000001</v>
      </c>
      <c r="P169">
        <v>17.122209999999999</v>
      </c>
      <c r="Q169">
        <v>17.160734000000001</v>
      </c>
      <c r="R169">
        <v>17.163105000000002</v>
      </c>
      <c r="S169">
        <v>17.141998000000001</v>
      </c>
      <c r="T169">
        <v>17.121689</v>
      </c>
      <c r="U169">
        <v>17.103891000000001</v>
      </c>
      <c r="V169">
        <v>17.038971</v>
      </c>
      <c r="W169">
        <v>17.029029999999999</v>
      </c>
      <c r="X169">
        <v>17.028341000000001</v>
      </c>
      <c r="Y169">
        <v>17.037998000000002</v>
      </c>
      <c r="Z169">
        <v>17.046396000000001</v>
      </c>
      <c r="AA169">
        <v>17.061281000000001</v>
      </c>
      <c r="AB169">
        <v>17.081230000000001</v>
      </c>
      <c r="AC169">
        <v>17.103349999999999</v>
      </c>
      <c r="AD169">
        <v>17.122033999999999</v>
      </c>
      <c r="AE169">
        <v>17.139620000000001</v>
      </c>
      <c r="AF169">
        <v>17.153607999999998</v>
      </c>
      <c r="AG169">
        <v>17.149851000000002</v>
      </c>
      <c r="AH169">
        <v>17.149318999999998</v>
      </c>
      <c r="AI169">
        <v>17.144801999999999</v>
      </c>
      <c r="AJ169">
        <v>17.142405</v>
      </c>
      <c r="AK169" s="25">
        <v>5.0000000000000001E-3</v>
      </c>
    </row>
    <row r="170" spans="1:37">
      <c r="A170" t="s">
        <v>1302</v>
      </c>
      <c r="C170" t="s">
        <v>1606</v>
      </c>
    </row>
    <row r="171" spans="1:37">
      <c r="A171" t="s">
        <v>1272</v>
      </c>
      <c r="B171" t="s">
        <v>1607</v>
      </c>
      <c r="C171" t="s">
        <v>1608</v>
      </c>
      <c r="D171" t="s">
        <v>1445</v>
      </c>
      <c r="E171">
        <v>9.6279889999999995</v>
      </c>
      <c r="F171">
        <v>9.6671119999999995</v>
      </c>
      <c r="G171">
        <v>9.9875179999999997</v>
      </c>
      <c r="H171">
        <v>10.170783999999999</v>
      </c>
      <c r="I171">
        <v>10.414099999999999</v>
      </c>
      <c r="J171">
        <v>10.708048</v>
      </c>
      <c r="K171">
        <v>11.04224</v>
      </c>
      <c r="L171">
        <v>11.375086</v>
      </c>
      <c r="M171">
        <v>11.737513</v>
      </c>
      <c r="N171">
        <v>11.920949999999999</v>
      </c>
      <c r="O171">
        <v>12.235958999999999</v>
      </c>
      <c r="P171">
        <v>12.521532000000001</v>
      </c>
      <c r="Q171">
        <v>12.784723</v>
      </c>
      <c r="R171">
        <v>12.920662</v>
      </c>
      <c r="S171">
        <v>12.916271</v>
      </c>
      <c r="T171">
        <v>12.912497999999999</v>
      </c>
      <c r="U171">
        <v>12.909034</v>
      </c>
      <c r="V171">
        <v>12.906145</v>
      </c>
      <c r="W171">
        <v>12.903797000000001</v>
      </c>
      <c r="X171">
        <v>12.901916999999999</v>
      </c>
      <c r="Y171">
        <v>12.900428</v>
      </c>
      <c r="Z171">
        <v>12.899246</v>
      </c>
      <c r="AA171">
        <v>12.898365</v>
      </c>
      <c r="AB171">
        <v>12.897755</v>
      </c>
      <c r="AC171">
        <v>12.896927</v>
      </c>
      <c r="AD171">
        <v>12.896331</v>
      </c>
      <c r="AE171">
        <v>12.895953</v>
      </c>
      <c r="AF171">
        <v>12.89575</v>
      </c>
      <c r="AG171">
        <v>12.879478000000001</v>
      </c>
      <c r="AH171">
        <v>12.882497000000001</v>
      </c>
      <c r="AI171">
        <v>12.887112999999999</v>
      </c>
      <c r="AJ171">
        <v>12.897582999999999</v>
      </c>
      <c r="AK171" s="25">
        <v>8.9999999999999993E-3</v>
      </c>
    </row>
    <row r="172" spans="1:37">
      <c r="A172" t="s">
        <v>1275</v>
      </c>
      <c r="B172" t="s">
        <v>1609</v>
      </c>
      <c r="C172" t="s">
        <v>1610</v>
      </c>
      <c r="D172" t="s">
        <v>1448</v>
      </c>
      <c r="E172">
        <v>7.0474810000000003</v>
      </c>
      <c r="F172">
        <v>7.0732480000000004</v>
      </c>
      <c r="G172">
        <v>7.296373</v>
      </c>
      <c r="H172">
        <v>7.412623</v>
      </c>
      <c r="I172">
        <v>7.5502840000000004</v>
      </c>
      <c r="J172">
        <v>7.7228839999999996</v>
      </c>
      <c r="K172">
        <v>7.928922</v>
      </c>
      <c r="L172">
        <v>8.1409749999999992</v>
      </c>
      <c r="M172">
        <v>8.3796660000000003</v>
      </c>
      <c r="N172">
        <v>8.4678210000000007</v>
      </c>
      <c r="O172">
        <v>8.6787980000000005</v>
      </c>
      <c r="P172">
        <v>8.8671880000000005</v>
      </c>
      <c r="Q172">
        <v>9.0435280000000002</v>
      </c>
      <c r="R172">
        <v>9.1635480000000005</v>
      </c>
      <c r="S172">
        <v>9.2071500000000004</v>
      </c>
      <c r="T172">
        <v>9.2056880000000003</v>
      </c>
      <c r="U172">
        <v>9.2047100000000004</v>
      </c>
      <c r="V172">
        <v>9.2037859999999991</v>
      </c>
      <c r="W172">
        <v>9.2028219999999994</v>
      </c>
      <c r="X172">
        <v>9.2018170000000001</v>
      </c>
      <c r="Y172">
        <v>9.2007729999999999</v>
      </c>
      <c r="Z172">
        <v>9.1996929999999999</v>
      </c>
      <c r="AA172">
        <v>9.1985670000000006</v>
      </c>
      <c r="AB172">
        <v>9.1974140000000002</v>
      </c>
      <c r="AC172">
        <v>9.1966649999999994</v>
      </c>
      <c r="AD172">
        <v>9.195881</v>
      </c>
      <c r="AE172">
        <v>9.1950640000000003</v>
      </c>
      <c r="AF172">
        <v>9.19421</v>
      </c>
      <c r="AG172">
        <v>9.1933170000000004</v>
      </c>
      <c r="AH172">
        <v>9.1923790000000007</v>
      </c>
      <c r="AI172">
        <v>9.1914029999999993</v>
      </c>
      <c r="AJ172">
        <v>9.1904160000000008</v>
      </c>
      <c r="AK172" s="25">
        <v>8.9999999999999993E-3</v>
      </c>
    </row>
    <row r="173" spans="1:37">
      <c r="A173" t="s">
        <v>1278</v>
      </c>
      <c r="B173" t="s">
        <v>1611</v>
      </c>
      <c r="C173" t="s">
        <v>1612</v>
      </c>
      <c r="D173" t="s">
        <v>1448</v>
      </c>
      <c r="E173">
        <v>7.1174850000000003</v>
      </c>
      <c r="F173">
        <v>7.146706</v>
      </c>
      <c r="G173">
        <v>7.3830169999999997</v>
      </c>
      <c r="H173">
        <v>7.5136760000000002</v>
      </c>
      <c r="I173">
        <v>7.6910780000000001</v>
      </c>
      <c r="J173">
        <v>7.9088390000000004</v>
      </c>
      <c r="K173">
        <v>8.1642480000000006</v>
      </c>
      <c r="L173">
        <v>8.4094750000000005</v>
      </c>
      <c r="M173">
        <v>8.6539699999999993</v>
      </c>
      <c r="N173">
        <v>8.7490690000000004</v>
      </c>
      <c r="O173">
        <v>8.9616819999999997</v>
      </c>
      <c r="P173">
        <v>9.1501970000000004</v>
      </c>
      <c r="Q173">
        <v>9.3239680000000007</v>
      </c>
      <c r="R173">
        <v>9.4387369999999997</v>
      </c>
      <c r="S173">
        <v>9.4776579999999999</v>
      </c>
      <c r="T173">
        <v>9.479832</v>
      </c>
      <c r="U173">
        <v>9.4772200000000009</v>
      </c>
      <c r="V173">
        <v>9.4747470000000007</v>
      </c>
      <c r="W173">
        <v>9.4734449999999999</v>
      </c>
      <c r="X173">
        <v>9.4734029999999994</v>
      </c>
      <c r="Y173">
        <v>9.4733719999999995</v>
      </c>
      <c r="Z173">
        <v>9.4733450000000001</v>
      </c>
      <c r="AA173">
        <v>9.4733239999999999</v>
      </c>
      <c r="AB173">
        <v>9.4733070000000001</v>
      </c>
      <c r="AC173">
        <v>9.4732920000000007</v>
      </c>
      <c r="AD173">
        <v>9.4732789999999998</v>
      </c>
      <c r="AE173">
        <v>9.4732699999999994</v>
      </c>
      <c r="AF173">
        <v>9.4732620000000001</v>
      </c>
      <c r="AG173">
        <v>9.473255</v>
      </c>
      <c r="AH173">
        <v>9.4732489999999991</v>
      </c>
      <c r="AI173">
        <v>9.4732459999999996</v>
      </c>
      <c r="AJ173">
        <v>9.4732400000000005</v>
      </c>
      <c r="AK173" s="25">
        <v>8.9999999999999993E-3</v>
      </c>
    </row>
    <row r="174" spans="1:37">
      <c r="A174" t="s">
        <v>1281</v>
      </c>
      <c r="B174" t="s">
        <v>1613</v>
      </c>
      <c r="C174" t="s">
        <v>1614</v>
      </c>
      <c r="D174" t="s">
        <v>1448</v>
      </c>
      <c r="E174">
        <v>6.9478559999999998</v>
      </c>
      <c r="F174">
        <v>6.9985290000000004</v>
      </c>
      <c r="G174">
        <v>7.2382419999999996</v>
      </c>
      <c r="H174">
        <v>7.3771969999999998</v>
      </c>
      <c r="I174">
        <v>7.5610730000000004</v>
      </c>
      <c r="J174">
        <v>7.7949400000000004</v>
      </c>
      <c r="K174">
        <v>8.0718669999999992</v>
      </c>
      <c r="L174">
        <v>8.3701860000000003</v>
      </c>
      <c r="M174">
        <v>8.6571420000000003</v>
      </c>
      <c r="N174">
        <v>8.7780869999999993</v>
      </c>
      <c r="O174">
        <v>9.0076689999999999</v>
      </c>
      <c r="P174">
        <v>9.2106569999999994</v>
      </c>
      <c r="Q174">
        <v>9.3931900000000006</v>
      </c>
      <c r="R174">
        <v>9.5101049999999994</v>
      </c>
      <c r="S174">
        <v>9.5430869999999999</v>
      </c>
      <c r="T174">
        <v>9.545356</v>
      </c>
      <c r="U174">
        <v>9.5460270000000005</v>
      </c>
      <c r="V174">
        <v>9.5470939999999995</v>
      </c>
      <c r="W174">
        <v>9.5484880000000008</v>
      </c>
      <c r="X174">
        <v>9.5502710000000004</v>
      </c>
      <c r="Y174">
        <v>9.5524319999999996</v>
      </c>
      <c r="Z174">
        <v>9.5547109999999993</v>
      </c>
      <c r="AA174">
        <v>9.5577900000000007</v>
      </c>
      <c r="AB174">
        <v>9.5612250000000003</v>
      </c>
      <c r="AC174">
        <v>9.5650139999999997</v>
      </c>
      <c r="AD174">
        <v>9.569153</v>
      </c>
      <c r="AE174">
        <v>9.5736340000000002</v>
      </c>
      <c r="AF174">
        <v>9.5784590000000005</v>
      </c>
      <c r="AG174">
        <v>9.5836190000000006</v>
      </c>
      <c r="AH174">
        <v>9.5894969999999997</v>
      </c>
      <c r="AI174">
        <v>9.5952249999999992</v>
      </c>
      <c r="AJ174">
        <v>9.5984610000000004</v>
      </c>
      <c r="AK174" s="25">
        <v>0.01</v>
      </c>
    </row>
    <row r="175" spans="1:37">
      <c r="A175" t="s">
        <v>1284</v>
      </c>
      <c r="B175" t="s">
        <v>1615</v>
      </c>
      <c r="C175" t="s">
        <v>1616</v>
      </c>
      <c r="D175" t="s">
        <v>1477</v>
      </c>
      <c r="E175">
        <v>7.011361</v>
      </c>
      <c r="F175">
        <v>7.0356500000000004</v>
      </c>
      <c r="G175">
        <v>7.2582449999999996</v>
      </c>
      <c r="H175">
        <v>7.3719169999999998</v>
      </c>
      <c r="I175">
        <v>7.5093560000000004</v>
      </c>
      <c r="J175">
        <v>7.6774680000000002</v>
      </c>
      <c r="K175">
        <v>7.8792749999999998</v>
      </c>
      <c r="L175">
        <v>8.0881799999999995</v>
      </c>
      <c r="M175">
        <v>8.3252579999999998</v>
      </c>
      <c r="N175">
        <v>8.4117289999999993</v>
      </c>
      <c r="O175">
        <v>8.6225880000000004</v>
      </c>
      <c r="P175">
        <v>8.8109629999999992</v>
      </c>
      <c r="Q175">
        <v>8.9893520000000002</v>
      </c>
      <c r="R175">
        <v>9.1113900000000001</v>
      </c>
      <c r="S175">
        <v>9.1589159999999996</v>
      </c>
      <c r="T175">
        <v>9.1589159999999996</v>
      </c>
      <c r="U175">
        <v>9.1589159999999996</v>
      </c>
      <c r="V175">
        <v>9.1589159999999996</v>
      </c>
      <c r="W175">
        <v>9.1589159999999996</v>
      </c>
      <c r="X175">
        <v>9.1589159999999996</v>
      </c>
      <c r="Y175">
        <v>9.1589159999999996</v>
      </c>
      <c r="Z175">
        <v>9.1589159999999996</v>
      </c>
      <c r="AA175">
        <v>9.1589159999999996</v>
      </c>
      <c r="AB175">
        <v>9.1589159999999996</v>
      </c>
      <c r="AC175">
        <v>9.1589159999999996</v>
      </c>
      <c r="AD175">
        <v>9.1589159999999996</v>
      </c>
      <c r="AE175">
        <v>9.1589159999999996</v>
      </c>
      <c r="AF175">
        <v>9.1589159999999996</v>
      </c>
      <c r="AG175">
        <v>9.1589159999999996</v>
      </c>
      <c r="AH175">
        <v>9.1589159999999996</v>
      </c>
      <c r="AI175">
        <v>9.1589159999999996</v>
      </c>
      <c r="AJ175">
        <v>9.1589159999999996</v>
      </c>
      <c r="AK175" s="25">
        <v>8.9999999999999993E-3</v>
      </c>
    </row>
    <row r="176" spans="1:37">
      <c r="A176" t="s">
        <v>1287</v>
      </c>
      <c r="B176" t="s">
        <v>1617</v>
      </c>
      <c r="C176" t="s">
        <v>1618</v>
      </c>
      <c r="D176" t="s">
        <v>1448</v>
      </c>
      <c r="E176">
        <v>16.819811000000001</v>
      </c>
      <c r="F176">
        <v>16.819811000000001</v>
      </c>
      <c r="G176">
        <v>17.332519999999999</v>
      </c>
      <c r="H176">
        <v>17.522345000000001</v>
      </c>
      <c r="I176">
        <v>17.778040000000001</v>
      </c>
      <c r="J176">
        <v>18.108740000000001</v>
      </c>
      <c r="K176">
        <v>18.525386999999998</v>
      </c>
      <c r="L176">
        <v>19.03162</v>
      </c>
      <c r="M176">
        <v>19.620622999999998</v>
      </c>
      <c r="N176">
        <v>19.878893000000001</v>
      </c>
      <c r="O176">
        <v>20.329453000000001</v>
      </c>
      <c r="P176">
        <v>20.708103000000001</v>
      </c>
      <c r="Q176">
        <v>21.034248000000002</v>
      </c>
      <c r="R176">
        <v>21.191544</v>
      </c>
      <c r="S176">
        <v>21.178888000000001</v>
      </c>
      <c r="T176">
        <v>21.158515999999999</v>
      </c>
      <c r="U176">
        <v>21.137658999999999</v>
      </c>
      <c r="V176">
        <v>21.119240000000001</v>
      </c>
      <c r="W176">
        <v>21.101966999999998</v>
      </c>
      <c r="X176">
        <v>21.086580000000001</v>
      </c>
      <c r="Y176">
        <v>21.073</v>
      </c>
      <c r="Z176">
        <v>21.060811999999999</v>
      </c>
      <c r="AA176">
        <v>21.050363999999998</v>
      </c>
      <c r="AB176">
        <v>21.041416000000002</v>
      </c>
      <c r="AC176">
        <v>21.033011999999999</v>
      </c>
      <c r="AD176">
        <v>21.025124000000002</v>
      </c>
      <c r="AE176">
        <v>21.017513000000001</v>
      </c>
      <c r="AF176">
        <v>21.010483000000001</v>
      </c>
      <c r="AG176">
        <v>21.004125999999999</v>
      </c>
      <c r="AH176">
        <v>20.998594000000001</v>
      </c>
      <c r="AI176">
        <v>20.993428999999999</v>
      </c>
      <c r="AJ176">
        <v>20.988737</v>
      </c>
      <c r="AK176" s="25">
        <v>7.0000000000000001E-3</v>
      </c>
    </row>
    <row r="177" spans="1:37">
      <c r="A177" t="s">
        <v>1290</v>
      </c>
      <c r="B177" t="s">
        <v>1619</v>
      </c>
      <c r="C177" t="s">
        <v>1620</v>
      </c>
      <c r="D177" t="s">
        <v>1448</v>
      </c>
      <c r="E177">
        <v>0</v>
      </c>
      <c r="F177">
        <v>14.139578999999999</v>
      </c>
      <c r="G177">
        <v>14.562486</v>
      </c>
      <c r="H177">
        <v>14.815503</v>
      </c>
      <c r="I177">
        <v>15.094545999999999</v>
      </c>
      <c r="J177">
        <v>15.496686</v>
      </c>
      <c r="K177">
        <v>16.008955</v>
      </c>
      <c r="L177">
        <v>16.417480000000001</v>
      </c>
      <c r="M177">
        <v>16.818795999999999</v>
      </c>
      <c r="N177">
        <v>17.003419999999998</v>
      </c>
      <c r="O177">
        <v>17.396574000000001</v>
      </c>
      <c r="P177">
        <v>17.754154</v>
      </c>
      <c r="Q177">
        <v>18.063908000000001</v>
      </c>
      <c r="R177">
        <v>18.266521000000001</v>
      </c>
      <c r="S177">
        <v>18.323675000000001</v>
      </c>
      <c r="T177">
        <v>18.346239000000001</v>
      </c>
      <c r="U177">
        <v>18.358158</v>
      </c>
      <c r="V177">
        <v>18.366045</v>
      </c>
      <c r="W177">
        <v>18.370930000000001</v>
      </c>
      <c r="X177">
        <v>18.370850000000001</v>
      </c>
      <c r="Y177">
        <v>18.370785000000001</v>
      </c>
      <c r="Z177">
        <v>18.370729000000001</v>
      </c>
      <c r="AA177">
        <v>18.37068</v>
      </c>
      <c r="AB177">
        <v>18.370636000000001</v>
      </c>
      <c r="AC177">
        <v>18.370595999999999</v>
      </c>
      <c r="AD177">
        <v>18.370567000000001</v>
      </c>
      <c r="AE177">
        <v>18.370539000000001</v>
      </c>
      <c r="AF177">
        <v>18.370514</v>
      </c>
      <c r="AG177">
        <v>18.370493</v>
      </c>
      <c r="AH177">
        <v>18.370476</v>
      </c>
      <c r="AI177">
        <v>18.370459</v>
      </c>
      <c r="AJ177">
        <v>18.370445</v>
      </c>
      <c r="AK177" t="s">
        <v>378</v>
      </c>
    </row>
    <row r="178" spans="1:37">
      <c r="A178" t="s">
        <v>1293</v>
      </c>
      <c r="B178" t="s">
        <v>1621</v>
      </c>
      <c r="C178" t="s">
        <v>1622</v>
      </c>
      <c r="D178" t="s">
        <v>1448</v>
      </c>
      <c r="E178">
        <v>0</v>
      </c>
      <c r="F178">
        <v>10.285902999999999</v>
      </c>
      <c r="G178">
        <v>10.644247999999999</v>
      </c>
      <c r="H178">
        <v>10.795144000000001</v>
      </c>
      <c r="I178">
        <v>10.999556</v>
      </c>
      <c r="J178">
        <v>11.261169000000001</v>
      </c>
      <c r="K178">
        <v>11.58301</v>
      </c>
      <c r="L178">
        <v>11.930698</v>
      </c>
      <c r="M178">
        <v>12.334553</v>
      </c>
      <c r="N178">
        <v>12.483568</v>
      </c>
      <c r="O178">
        <v>12.779547000000001</v>
      </c>
      <c r="P178">
        <v>13.035545000000001</v>
      </c>
      <c r="Q178">
        <v>13.246869</v>
      </c>
      <c r="R178">
        <v>13.354808</v>
      </c>
      <c r="S178">
        <v>13.35619</v>
      </c>
      <c r="T178">
        <v>13.351652</v>
      </c>
      <c r="U178">
        <v>13.342103</v>
      </c>
      <c r="V178">
        <v>13.332990000000001</v>
      </c>
      <c r="W178">
        <v>13.326756</v>
      </c>
      <c r="X178">
        <v>13.323081999999999</v>
      </c>
      <c r="Y178">
        <v>13.321719</v>
      </c>
      <c r="Z178">
        <v>13.147304</v>
      </c>
      <c r="AA178">
        <v>13.182601999999999</v>
      </c>
      <c r="AB178">
        <v>13.227904000000001</v>
      </c>
      <c r="AC178">
        <v>13.285469000000001</v>
      </c>
      <c r="AD178">
        <v>13.356432</v>
      </c>
      <c r="AE178">
        <v>13.440201999999999</v>
      </c>
      <c r="AF178">
        <v>13.534585999999999</v>
      </c>
      <c r="AG178">
        <v>13.6371</v>
      </c>
      <c r="AH178">
        <v>13.742203</v>
      </c>
      <c r="AI178">
        <v>13.844972</v>
      </c>
      <c r="AJ178">
        <v>13.939418999999999</v>
      </c>
      <c r="AK178" t="s">
        <v>378</v>
      </c>
    </row>
    <row r="179" spans="1:37">
      <c r="A179" t="s">
        <v>1296</v>
      </c>
      <c r="B179" t="s">
        <v>1623</v>
      </c>
      <c r="C179" t="s">
        <v>1624</v>
      </c>
      <c r="D179" t="s">
        <v>1448</v>
      </c>
      <c r="E179">
        <v>0</v>
      </c>
      <c r="F179">
        <v>11.520413</v>
      </c>
      <c r="G179">
        <v>11.520415</v>
      </c>
      <c r="H179">
        <v>11.520415</v>
      </c>
      <c r="I179">
        <v>11.520414000000001</v>
      </c>
      <c r="J179">
        <v>11.520414000000001</v>
      </c>
      <c r="K179">
        <v>11.520415</v>
      </c>
      <c r="L179">
        <v>11.520413</v>
      </c>
      <c r="M179">
        <v>11.520415</v>
      </c>
      <c r="N179">
        <v>11.520414000000001</v>
      </c>
      <c r="O179">
        <v>11.520415</v>
      </c>
      <c r="P179">
        <v>11.520415</v>
      </c>
      <c r="Q179">
        <v>11.520413</v>
      </c>
      <c r="R179">
        <v>11.520415</v>
      </c>
      <c r="S179">
        <v>11.520415</v>
      </c>
      <c r="T179">
        <v>11.520414000000001</v>
      </c>
      <c r="U179">
        <v>11.520414000000001</v>
      </c>
      <c r="V179">
        <v>11.520413</v>
      </c>
      <c r="W179">
        <v>11.520415</v>
      </c>
      <c r="X179">
        <v>11.520415</v>
      </c>
      <c r="Y179">
        <v>11.520414000000001</v>
      </c>
      <c r="Z179">
        <v>11.520414000000001</v>
      </c>
      <c r="AA179">
        <v>11.520415</v>
      </c>
      <c r="AB179">
        <v>11.520414000000001</v>
      </c>
      <c r="AC179">
        <v>11.520414000000001</v>
      </c>
      <c r="AD179">
        <v>11.520415</v>
      </c>
      <c r="AE179">
        <v>11.520415</v>
      </c>
      <c r="AF179">
        <v>11.520415</v>
      </c>
      <c r="AG179">
        <v>11.520415</v>
      </c>
      <c r="AH179">
        <v>11.520414000000001</v>
      </c>
      <c r="AI179">
        <v>11.520415</v>
      </c>
      <c r="AJ179">
        <v>11.520414000000001</v>
      </c>
      <c r="AK179" t="s">
        <v>378</v>
      </c>
    </row>
    <row r="180" spans="1:37">
      <c r="A180" t="s">
        <v>1486</v>
      </c>
      <c r="B180" t="s">
        <v>1625</v>
      </c>
      <c r="C180" t="s">
        <v>1626</v>
      </c>
      <c r="E180">
        <v>8.8458699999999997</v>
      </c>
      <c r="F180">
        <v>8.8804479999999995</v>
      </c>
      <c r="G180">
        <v>9.1706570000000003</v>
      </c>
      <c r="H180">
        <v>9.3367819999999995</v>
      </c>
      <c r="I180">
        <v>9.5387450000000005</v>
      </c>
      <c r="J180">
        <v>9.7843119999999999</v>
      </c>
      <c r="K180">
        <v>10.069205999999999</v>
      </c>
      <c r="L180">
        <v>10.359458</v>
      </c>
      <c r="M180">
        <v>10.68088</v>
      </c>
      <c r="N180">
        <v>10.825809</v>
      </c>
      <c r="O180">
        <v>11.102152999999999</v>
      </c>
      <c r="P180">
        <v>11.353009</v>
      </c>
      <c r="Q180">
        <v>11.586689</v>
      </c>
      <c r="R180">
        <v>11.719810000000001</v>
      </c>
      <c r="S180">
        <v>11.735963</v>
      </c>
      <c r="T180">
        <v>11.735806</v>
      </c>
      <c r="U180">
        <v>11.736212999999999</v>
      </c>
      <c r="V180">
        <v>11.736914000000001</v>
      </c>
      <c r="W180">
        <v>11.737876</v>
      </c>
      <c r="X180">
        <v>11.739058999999999</v>
      </c>
      <c r="Y180">
        <v>11.740425999999999</v>
      </c>
      <c r="Z180">
        <v>11.741935</v>
      </c>
      <c r="AA180">
        <v>11.743644</v>
      </c>
      <c r="AB180">
        <v>11.746988999999999</v>
      </c>
      <c r="AC180">
        <v>11.750397</v>
      </c>
      <c r="AD180">
        <v>11.753987</v>
      </c>
      <c r="AE180">
        <v>11.757759</v>
      </c>
      <c r="AF180">
        <v>11.761699</v>
      </c>
      <c r="AG180">
        <v>11.755518</v>
      </c>
      <c r="AH180">
        <v>11.761614</v>
      </c>
      <c r="AI180">
        <v>11.768813</v>
      </c>
      <c r="AJ180">
        <v>11.779844000000001</v>
      </c>
      <c r="AK180" s="25">
        <v>8.9999999999999993E-3</v>
      </c>
    </row>
    <row r="181" spans="1:37">
      <c r="A181" t="s">
        <v>1325</v>
      </c>
      <c r="C181" t="s">
        <v>1627</v>
      </c>
    </row>
    <row r="182" spans="1:37">
      <c r="A182" t="s">
        <v>1272</v>
      </c>
      <c r="B182" t="s">
        <v>1628</v>
      </c>
      <c r="C182" t="s">
        <v>1629</v>
      </c>
      <c r="D182" t="s">
        <v>1445</v>
      </c>
      <c r="E182">
        <v>6.2325189999999999</v>
      </c>
      <c r="F182">
        <v>6.2810810000000004</v>
      </c>
      <c r="G182">
        <v>6.3497399999999997</v>
      </c>
      <c r="H182">
        <v>6.4619669999999996</v>
      </c>
      <c r="I182">
        <v>6.5873359999999996</v>
      </c>
      <c r="J182">
        <v>6.7453510000000003</v>
      </c>
      <c r="K182">
        <v>6.9238520000000001</v>
      </c>
      <c r="L182">
        <v>7.1201230000000004</v>
      </c>
      <c r="M182">
        <v>7.3211029999999999</v>
      </c>
      <c r="N182">
        <v>7.4234790000000004</v>
      </c>
      <c r="O182">
        <v>7.5679980000000002</v>
      </c>
      <c r="P182">
        <v>7.6896409999999999</v>
      </c>
      <c r="Q182">
        <v>7.7973860000000004</v>
      </c>
      <c r="R182">
        <v>7.8614759999999997</v>
      </c>
      <c r="S182">
        <v>7.8699640000000004</v>
      </c>
      <c r="T182">
        <v>7.869453</v>
      </c>
      <c r="U182">
        <v>7.876125</v>
      </c>
      <c r="V182">
        <v>7.8858490000000003</v>
      </c>
      <c r="W182">
        <v>7.8940910000000004</v>
      </c>
      <c r="X182">
        <v>7.8983489999999996</v>
      </c>
      <c r="Y182">
        <v>7.9011209999999998</v>
      </c>
      <c r="Z182">
        <v>7.9022899999999998</v>
      </c>
      <c r="AA182">
        <v>7.9032109999999998</v>
      </c>
      <c r="AB182">
        <v>7.9036569999999999</v>
      </c>
      <c r="AC182">
        <v>7.9039830000000002</v>
      </c>
      <c r="AD182">
        <v>7.90435</v>
      </c>
      <c r="AE182">
        <v>7.9050500000000001</v>
      </c>
      <c r="AF182">
        <v>7.9054989999999998</v>
      </c>
      <c r="AG182">
        <v>7.90604</v>
      </c>
      <c r="AH182">
        <v>7.9069729999999998</v>
      </c>
      <c r="AI182">
        <v>7.907826</v>
      </c>
      <c r="AJ182">
        <v>7.9089479999999996</v>
      </c>
      <c r="AK182" s="25">
        <v>8.0000000000000002E-3</v>
      </c>
    </row>
    <row r="183" spans="1:37">
      <c r="A183" t="s">
        <v>1275</v>
      </c>
      <c r="B183" t="s">
        <v>1630</v>
      </c>
      <c r="C183" t="s">
        <v>1631</v>
      </c>
      <c r="D183" t="s">
        <v>1448</v>
      </c>
      <c r="E183">
        <v>6.020702</v>
      </c>
      <c r="F183">
        <v>6.0550199999999998</v>
      </c>
      <c r="G183">
        <v>6.2122390000000003</v>
      </c>
      <c r="H183">
        <v>6.3102809999999998</v>
      </c>
      <c r="I183">
        <v>6.4305050000000001</v>
      </c>
      <c r="J183">
        <v>6.5660610000000004</v>
      </c>
      <c r="K183">
        <v>6.7192340000000002</v>
      </c>
      <c r="L183">
        <v>6.8770059999999997</v>
      </c>
      <c r="M183">
        <v>7.0350479999999997</v>
      </c>
      <c r="N183">
        <v>7.0961020000000001</v>
      </c>
      <c r="O183">
        <v>7.2153679999999998</v>
      </c>
      <c r="P183">
        <v>7.3292859999999997</v>
      </c>
      <c r="Q183">
        <v>7.4340700000000002</v>
      </c>
      <c r="R183">
        <v>7.4962609999999996</v>
      </c>
      <c r="S183">
        <v>7.4957409999999998</v>
      </c>
      <c r="T183">
        <v>7.4937319999999996</v>
      </c>
      <c r="U183">
        <v>7.444966</v>
      </c>
      <c r="V183">
        <v>7.450914</v>
      </c>
      <c r="W183">
        <v>7.4581099999999996</v>
      </c>
      <c r="X183">
        <v>7.4664799999999998</v>
      </c>
      <c r="Y183">
        <v>7.4756220000000004</v>
      </c>
      <c r="Z183">
        <v>7.4850180000000002</v>
      </c>
      <c r="AA183">
        <v>7.4941469999999999</v>
      </c>
      <c r="AB183">
        <v>7.5026080000000004</v>
      </c>
      <c r="AC183">
        <v>7.5101199999999997</v>
      </c>
      <c r="AD183">
        <v>7.5165920000000002</v>
      </c>
      <c r="AE183">
        <v>7.5219930000000002</v>
      </c>
      <c r="AF183">
        <v>7.513414</v>
      </c>
      <c r="AG183">
        <v>7.5158199999999997</v>
      </c>
      <c r="AH183">
        <v>7.518167</v>
      </c>
      <c r="AI183">
        <v>7.5213840000000003</v>
      </c>
      <c r="AJ183">
        <v>7.5255960000000002</v>
      </c>
      <c r="AK183" s="25">
        <v>7.0000000000000001E-3</v>
      </c>
    </row>
    <row r="184" spans="1:37">
      <c r="A184" t="s">
        <v>1278</v>
      </c>
      <c r="B184" t="s">
        <v>1632</v>
      </c>
      <c r="C184" t="s">
        <v>1633</v>
      </c>
      <c r="D184" t="s">
        <v>1448</v>
      </c>
      <c r="E184">
        <v>6.2882499999999997</v>
      </c>
      <c r="F184">
        <v>6.3179619999999996</v>
      </c>
      <c r="G184">
        <v>6.4893809999999998</v>
      </c>
      <c r="H184">
        <v>6.5918039999999998</v>
      </c>
      <c r="I184">
        <v>6.7232089999999998</v>
      </c>
      <c r="J184">
        <v>6.8856510000000002</v>
      </c>
      <c r="K184">
        <v>7.0691829999999998</v>
      </c>
      <c r="L184">
        <v>7.2392329999999996</v>
      </c>
      <c r="M184">
        <v>7.4144649999999999</v>
      </c>
      <c r="N184">
        <v>7.474348</v>
      </c>
      <c r="O184">
        <v>7.6193359999999997</v>
      </c>
      <c r="P184">
        <v>7.740348</v>
      </c>
      <c r="Q184">
        <v>7.8433289999999998</v>
      </c>
      <c r="R184">
        <v>7.9026199999999998</v>
      </c>
      <c r="S184">
        <v>7.9145510000000003</v>
      </c>
      <c r="T184">
        <v>7.9042620000000001</v>
      </c>
      <c r="U184">
        <v>7.885624</v>
      </c>
      <c r="V184">
        <v>7.8660160000000001</v>
      </c>
      <c r="W184">
        <v>7.8449559999999998</v>
      </c>
      <c r="X184">
        <v>7.8233920000000001</v>
      </c>
      <c r="Y184">
        <v>7.8028760000000004</v>
      </c>
      <c r="Z184">
        <v>7.7835989999999997</v>
      </c>
      <c r="AA184">
        <v>7.7652799999999997</v>
      </c>
      <c r="AB184">
        <v>7.7479529999999999</v>
      </c>
      <c r="AC184">
        <v>7.7316459999999996</v>
      </c>
      <c r="AD184">
        <v>7.7162980000000001</v>
      </c>
      <c r="AE184">
        <v>7.7000570000000002</v>
      </c>
      <c r="AF184">
        <v>7.6834150000000001</v>
      </c>
      <c r="AG184">
        <v>7.6671620000000003</v>
      </c>
      <c r="AH184">
        <v>7.6513239999999998</v>
      </c>
      <c r="AI184">
        <v>7.6359339999999998</v>
      </c>
      <c r="AJ184">
        <v>7.6208689999999999</v>
      </c>
      <c r="AK184" s="25">
        <v>6.0000000000000001E-3</v>
      </c>
    </row>
    <row r="185" spans="1:37">
      <c r="A185" t="s">
        <v>1281</v>
      </c>
      <c r="B185" t="s">
        <v>1634</v>
      </c>
      <c r="C185" t="s">
        <v>1635</v>
      </c>
      <c r="D185" t="s">
        <v>1445</v>
      </c>
      <c r="E185">
        <v>5.6803720000000002</v>
      </c>
      <c r="F185">
        <v>5.7381260000000003</v>
      </c>
      <c r="G185">
        <v>5.8830710000000002</v>
      </c>
      <c r="H185">
        <v>6.0119660000000001</v>
      </c>
      <c r="I185">
        <v>6.1634869999999999</v>
      </c>
      <c r="J185">
        <v>6.3427150000000001</v>
      </c>
      <c r="K185">
        <v>6.5430339999999996</v>
      </c>
      <c r="L185">
        <v>6.7519600000000004</v>
      </c>
      <c r="M185">
        <v>6.9568750000000001</v>
      </c>
      <c r="N185">
        <v>7.037077</v>
      </c>
      <c r="O185">
        <v>7.1748760000000003</v>
      </c>
      <c r="P185">
        <v>7.2928319999999998</v>
      </c>
      <c r="Q185">
        <v>7.3964509999999999</v>
      </c>
      <c r="R185">
        <v>7.4586329999999998</v>
      </c>
      <c r="S185">
        <v>7.472213</v>
      </c>
      <c r="T185">
        <v>7.4744029999999997</v>
      </c>
      <c r="U185">
        <v>7.4658199999999999</v>
      </c>
      <c r="V185">
        <v>7.4640610000000001</v>
      </c>
      <c r="W185">
        <v>7.4586030000000001</v>
      </c>
      <c r="X185">
        <v>7.4505350000000004</v>
      </c>
      <c r="Y185">
        <v>7.4498889999999998</v>
      </c>
      <c r="Z185">
        <v>7.4510459999999998</v>
      </c>
      <c r="AA185">
        <v>7.4532280000000002</v>
      </c>
      <c r="AB185">
        <v>7.4558249999999999</v>
      </c>
      <c r="AC185">
        <v>7.4588070000000002</v>
      </c>
      <c r="AD185">
        <v>7.4618080000000004</v>
      </c>
      <c r="AE185">
        <v>7.460947</v>
      </c>
      <c r="AF185">
        <v>7.4644079999999997</v>
      </c>
      <c r="AG185">
        <v>7.4678389999999997</v>
      </c>
      <c r="AH185">
        <v>7.4684179999999998</v>
      </c>
      <c r="AI185">
        <v>7.4720040000000001</v>
      </c>
      <c r="AJ185">
        <v>7.4753189999999998</v>
      </c>
      <c r="AK185" s="25">
        <v>8.9999999999999993E-3</v>
      </c>
    </row>
    <row r="186" spans="1:37">
      <c r="A186" t="s">
        <v>1284</v>
      </c>
      <c r="B186" t="s">
        <v>1636</v>
      </c>
      <c r="C186" t="s">
        <v>1637</v>
      </c>
      <c r="D186" t="s">
        <v>1448</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t="s">
        <v>378</v>
      </c>
    </row>
    <row r="187" spans="1:37">
      <c r="A187" t="s">
        <v>1287</v>
      </c>
      <c r="B187" t="s">
        <v>1638</v>
      </c>
      <c r="C187" t="s">
        <v>1639</v>
      </c>
      <c r="D187" t="s">
        <v>1445</v>
      </c>
      <c r="E187">
        <v>0</v>
      </c>
      <c r="F187">
        <v>7.2611169999999996</v>
      </c>
      <c r="G187">
        <v>10.522918000000001</v>
      </c>
      <c r="H187">
        <v>10.619126</v>
      </c>
      <c r="I187">
        <v>10.746926</v>
      </c>
      <c r="J187">
        <v>10.911905000000001</v>
      </c>
      <c r="K187">
        <v>11.118338</v>
      </c>
      <c r="L187">
        <v>11.367049</v>
      </c>
      <c r="M187">
        <v>11.634865</v>
      </c>
      <c r="N187">
        <v>11.757944</v>
      </c>
      <c r="O187">
        <v>11.976851</v>
      </c>
      <c r="P187">
        <v>12.184415</v>
      </c>
      <c r="Q187">
        <v>12.373977</v>
      </c>
      <c r="R187">
        <v>12.475104</v>
      </c>
      <c r="S187">
        <v>12.488769</v>
      </c>
      <c r="T187">
        <v>12.493652000000001</v>
      </c>
      <c r="U187">
        <v>12.468875000000001</v>
      </c>
      <c r="V187">
        <v>12.487149</v>
      </c>
      <c r="W187">
        <v>12.499765</v>
      </c>
      <c r="X187">
        <v>12.509634999999999</v>
      </c>
      <c r="Y187">
        <v>12.51759</v>
      </c>
      <c r="Z187">
        <v>12.523562</v>
      </c>
      <c r="AA187">
        <v>12.527927</v>
      </c>
      <c r="AB187">
        <v>12.530865</v>
      </c>
      <c r="AC187">
        <v>12.532446999999999</v>
      </c>
      <c r="AD187">
        <v>12.533168999999999</v>
      </c>
      <c r="AE187">
        <v>12.533264000000001</v>
      </c>
      <c r="AF187">
        <v>12.533097</v>
      </c>
      <c r="AG187">
        <v>12.532501</v>
      </c>
      <c r="AH187">
        <v>12.530918</v>
      </c>
      <c r="AI187">
        <v>12.529406</v>
      </c>
      <c r="AJ187">
        <v>12.527952000000001</v>
      </c>
      <c r="AK187" t="s">
        <v>378</v>
      </c>
    </row>
    <row r="188" spans="1:37">
      <c r="A188" t="s">
        <v>1290</v>
      </c>
      <c r="B188" t="s">
        <v>1640</v>
      </c>
      <c r="C188" t="s">
        <v>1641</v>
      </c>
      <c r="D188" t="s">
        <v>1445</v>
      </c>
      <c r="E188">
        <v>7.8188630000000003</v>
      </c>
      <c r="F188">
        <v>7.8805379999999996</v>
      </c>
      <c r="G188">
        <v>8.8428070000000005</v>
      </c>
      <c r="H188">
        <v>9.0207599999999992</v>
      </c>
      <c r="I188">
        <v>9.2422989999999992</v>
      </c>
      <c r="J188">
        <v>9.5117740000000008</v>
      </c>
      <c r="K188">
        <v>9.8009000000000004</v>
      </c>
      <c r="L188">
        <v>10.079708999999999</v>
      </c>
      <c r="M188">
        <v>10.362591</v>
      </c>
      <c r="N188">
        <v>10.437023999999999</v>
      </c>
      <c r="O188">
        <v>10.586903</v>
      </c>
      <c r="P188">
        <v>10.700786000000001</v>
      </c>
      <c r="Q188">
        <v>10.840452000000001</v>
      </c>
      <c r="R188">
        <v>10.916928</v>
      </c>
      <c r="S188">
        <v>10.913626000000001</v>
      </c>
      <c r="T188">
        <v>10.908852</v>
      </c>
      <c r="U188">
        <v>10.904667</v>
      </c>
      <c r="V188">
        <v>10.901023</v>
      </c>
      <c r="W188">
        <v>10.897676000000001</v>
      </c>
      <c r="X188">
        <v>10.894588000000001</v>
      </c>
      <c r="Y188">
        <v>10.8908</v>
      </c>
      <c r="Z188">
        <v>10.885185</v>
      </c>
      <c r="AA188">
        <v>10.880414999999999</v>
      </c>
      <c r="AB188">
        <v>10.876467</v>
      </c>
      <c r="AC188">
        <v>10.873294</v>
      </c>
      <c r="AD188">
        <v>10.870832999999999</v>
      </c>
      <c r="AE188">
        <v>10.869033</v>
      </c>
      <c r="AF188">
        <v>10.86777</v>
      </c>
      <c r="AG188">
        <v>10.837049</v>
      </c>
      <c r="AH188">
        <v>10.819812000000001</v>
      </c>
      <c r="AI188">
        <v>10.831398</v>
      </c>
      <c r="AJ188">
        <v>10.846942</v>
      </c>
      <c r="AK188" s="25">
        <v>1.0999999999999999E-2</v>
      </c>
    </row>
    <row r="189" spans="1:37">
      <c r="A189" t="s">
        <v>1293</v>
      </c>
      <c r="B189" t="s">
        <v>1642</v>
      </c>
      <c r="C189" t="s">
        <v>1643</v>
      </c>
      <c r="D189" t="s">
        <v>1448</v>
      </c>
      <c r="E189">
        <v>8.6858280000000008</v>
      </c>
      <c r="F189">
        <v>8.7194109999999991</v>
      </c>
      <c r="G189">
        <v>9.0979969999999994</v>
      </c>
      <c r="H189">
        <v>9.2141400000000004</v>
      </c>
      <c r="I189">
        <v>9.3655290000000004</v>
      </c>
      <c r="J189">
        <v>9.5547989999999992</v>
      </c>
      <c r="K189">
        <v>9.7640980000000006</v>
      </c>
      <c r="L189">
        <v>9.992381</v>
      </c>
      <c r="M189">
        <v>10.237795999999999</v>
      </c>
      <c r="N189">
        <v>10.307632999999999</v>
      </c>
      <c r="O189">
        <v>10.477574000000001</v>
      </c>
      <c r="P189">
        <v>10.632566000000001</v>
      </c>
      <c r="Q189">
        <v>10.767554000000001</v>
      </c>
      <c r="R189">
        <v>10.858356000000001</v>
      </c>
      <c r="S189">
        <v>10.849729999999999</v>
      </c>
      <c r="T189">
        <v>10.842128000000001</v>
      </c>
      <c r="U189">
        <v>10.836449999999999</v>
      </c>
      <c r="V189">
        <v>10.832492999999999</v>
      </c>
      <c r="W189">
        <v>10.792949999999999</v>
      </c>
      <c r="X189">
        <v>10.795484</v>
      </c>
      <c r="Y189">
        <v>10.799977999999999</v>
      </c>
      <c r="Z189">
        <v>10.806623</v>
      </c>
      <c r="AA189">
        <v>10.815735999999999</v>
      </c>
      <c r="AB189">
        <v>10.793866</v>
      </c>
      <c r="AC189">
        <v>10.810930000000001</v>
      </c>
      <c r="AD189">
        <v>10.830382</v>
      </c>
      <c r="AE189">
        <v>10.851671</v>
      </c>
      <c r="AF189">
        <v>10.853095</v>
      </c>
      <c r="AG189">
        <v>10.878844000000001</v>
      </c>
      <c r="AH189">
        <v>10.905549000000001</v>
      </c>
      <c r="AI189">
        <v>10.933128</v>
      </c>
      <c r="AJ189">
        <v>10.960710000000001</v>
      </c>
      <c r="AK189" s="25">
        <v>8.0000000000000002E-3</v>
      </c>
    </row>
    <row r="190" spans="1:37">
      <c r="A190" t="s">
        <v>1296</v>
      </c>
      <c r="B190" t="s">
        <v>1644</v>
      </c>
      <c r="C190" t="s">
        <v>1645</v>
      </c>
      <c r="D190" t="s">
        <v>1445</v>
      </c>
      <c r="E190">
        <v>6.2527379999999999</v>
      </c>
      <c r="F190">
        <v>6.2527379999999999</v>
      </c>
      <c r="G190">
        <v>6.9066599999999996</v>
      </c>
      <c r="H190">
        <v>6.9066599999999996</v>
      </c>
      <c r="I190">
        <v>6.9066599999999996</v>
      </c>
      <c r="J190">
        <v>6.9066599999999996</v>
      </c>
      <c r="K190">
        <v>6.9066599999999996</v>
      </c>
      <c r="L190">
        <v>6.9066599999999996</v>
      </c>
      <c r="M190">
        <v>6.9066599999999996</v>
      </c>
      <c r="N190">
        <v>6.9066599999999996</v>
      </c>
      <c r="O190">
        <v>6.9066599999999996</v>
      </c>
      <c r="P190">
        <v>6.9066599999999996</v>
      </c>
      <c r="Q190">
        <v>6.9066599999999996</v>
      </c>
      <c r="R190">
        <v>6.9066590000000003</v>
      </c>
      <c r="S190">
        <v>6.9066599999999996</v>
      </c>
      <c r="T190">
        <v>6.9066599999999996</v>
      </c>
      <c r="U190">
        <v>6.9066599999999996</v>
      </c>
      <c r="V190">
        <v>6.9066590000000003</v>
      </c>
      <c r="W190">
        <v>6.9066599999999996</v>
      </c>
      <c r="X190">
        <v>6.9066599999999996</v>
      </c>
      <c r="Y190">
        <v>6.9066599999999996</v>
      </c>
      <c r="Z190">
        <v>6.9066590000000003</v>
      </c>
      <c r="AA190">
        <v>6.9066599999999996</v>
      </c>
      <c r="AB190">
        <v>6.9066599999999996</v>
      </c>
      <c r="AC190">
        <v>6.9066599999999996</v>
      </c>
      <c r="AD190">
        <v>6.9066599999999996</v>
      </c>
      <c r="AE190">
        <v>6.9066599999999996</v>
      </c>
      <c r="AF190">
        <v>6.9066599999999996</v>
      </c>
      <c r="AG190">
        <v>6.9066599999999996</v>
      </c>
      <c r="AH190">
        <v>6.9066590000000003</v>
      </c>
      <c r="AI190">
        <v>6.9066599999999996</v>
      </c>
      <c r="AJ190">
        <v>6.9066599999999996</v>
      </c>
      <c r="AK190" s="25">
        <v>3.0000000000000001E-3</v>
      </c>
    </row>
    <row r="191" spans="1:37">
      <c r="A191" t="s">
        <v>1508</v>
      </c>
      <c r="B191" t="s">
        <v>1646</v>
      </c>
      <c r="C191" t="s">
        <v>1647</v>
      </c>
      <c r="E191">
        <v>6.2240250000000001</v>
      </c>
      <c r="F191">
        <v>6.273288</v>
      </c>
      <c r="G191">
        <v>6.3436029999999999</v>
      </c>
      <c r="H191">
        <v>6.4564060000000003</v>
      </c>
      <c r="I191">
        <v>6.582363</v>
      </c>
      <c r="J191">
        <v>6.7408089999999996</v>
      </c>
      <c r="K191">
        <v>6.919689</v>
      </c>
      <c r="L191">
        <v>7.1161050000000001</v>
      </c>
      <c r="M191">
        <v>7.3170950000000001</v>
      </c>
      <c r="N191">
        <v>7.4190740000000002</v>
      </c>
      <c r="O191">
        <v>7.5633509999999999</v>
      </c>
      <c r="P191">
        <v>7.6847519999999996</v>
      </c>
      <c r="Q191">
        <v>7.7921829999999996</v>
      </c>
      <c r="R191">
        <v>7.8558830000000004</v>
      </c>
      <c r="S191">
        <v>7.8640230000000004</v>
      </c>
      <c r="T191">
        <v>7.8630659999999999</v>
      </c>
      <c r="U191">
        <v>7.8689020000000003</v>
      </c>
      <c r="V191">
        <v>7.8777109999999997</v>
      </c>
      <c r="W191">
        <v>7.8848929999999999</v>
      </c>
      <c r="X191">
        <v>7.8880420000000004</v>
      </c>
      <c r="Y191">
        <v>7.8898359999999998</v>
      </c>
      <c r="Z191">
        <v>7.8900119999999996</v>
      </c>
      <c r="AA191">
        <v>7.8898840000000003</v>
      </c>
      <c r="AB191">
        <v>7.889208</v>
      </c>
      <c r="AC191">
        <v>7.8883289999999997</v>
      </c>
      <c r="AD191">
        <v>7.8872999999999998</v>
      </c>
      <c r="AE191">
        <v>7.8863779999999997</v>
      </c>
      <c r="AF191">
        <v>7.8852549999999999</v>
      </c>
      <c r="AG191">
        <v>7.8840029999999999</v>
      </c>
      <c r="AH191">
        <v>7.8828750000000003</v>
      </c>
      <c r="AI191">
        <v>7.8816550000000003</v>
      </c>
      <c r="AJ191">
        <v>7.8804639999999999</v>
      </c>
      <c r="AK191" s="25">
        <v>8.0000000000000002E-3</v>
      </c>
    </row>
    <row r="192" spans="1:37">
      <c r="A192" t="s">
        <v>1511</v>
      </c>
      <c r="B192" t="s">
        <v>1648</v>
      </c>
      <c r="C192" t="s">
        <v>1649</v>
      </c>
      <c r="E192">
        <v>7.3111649999999999</v>
      </c>
      <c r="F192">
        <v>7.4191919999999998</v>
      </c>
      <c r="G192">
        <v>7.6160269999999999</v>
      </c>
      <c r="H192">
        <v>7.6981549999999999</v>
      </c>
      <c r="I192">
        <v>7.8613049999999998</v>
      </c>
      <c r="J192">
        <v>8.0672510000000006</v>
      </c>
      <c r="K192">
        <v>8.3017109999999992</v>
      </c>
      <c r="L192">
        <v>8.5513729999999999</v>
      </c>
      <c r="M192">
        <v>8.8076489999999996</v>
      </c>
      <c r="N192">
        <v>8.9385410000000007</v>
      </c>
      <c r="O192">
        <v>9.1249400000000005</v>
      </c>
      <c r="P192">
        <v>9.2830469999999998</v>
      </c>
      <c r="Q192">
        <v>9.4291750000000008</v>
      </c>
      <c r="R192">
        <v>9.5204939999999993</v>
      </c>
      <c r="S192">
        <v>9.5494240000000001</v>
      </c>
      <c r="T192">
        <v>9.5662920000000007</v>
      </c>
      <c r="U192">
        <v>9.597016</v>
      </c>
      <c r="V192">
        <v>9.6268809999999991</v>
      </c>
      <c r="W192">
        <v>9.6518899999999999</v>
      </c>
      <c r="X192">
        <v>9.6729529999999997</v>
      </c>
      <c r="Y192">
        <v>9.6917530000000003</v>
      </c>
      <c r="Z192">
        <v>9.7025749999999995</v>
      </c>
      <c r="AA192">
        <v>9.7132389999999997</v>
      </c>
      <c r="AB192">
        <v>9.7283770000000001</v>
      </c>
      <c r="AC192">
        <v>9.7440040000000003</v>
      </c>
      <c r="AD192">
        <v>9.7660049999999998</v>
      </c>
      <c r="AE192">
        <v>9.7931220000000003</v>
      </c>
      <c r="AF192">
        <v>9.8209940000000007</v>
      </c>
      <c r="AG192">
        <v>9.8439239999999995</v>
      </c>
      <c r="AH192">
        <v>9.8710690000000003</v>
      </c>
      <c r="AI192">
        <v>9.8942990000000002</v>
      </c>
      <c r="AJ192">
        <v>9.9219410000000003</v>
      </c>
      <c r="AK192" s="25">
        <v>0.01</v>
      </c>
    </row>
    <row r="193" spans="1:37">
      <c r="A193" t="s">
        <v>1650</v>
      </c>
      <c r="C193" t="s">
        <v>1651</v>
      </c>
    </row>
    <row r="194" spans="1:37">
      <c r="A194" t="s">
        <v>1270</v>
      </c>
      <c r="C194" t="s">
        <v>1652</v>
      </c>
    </row>
    <row r="195" spans="1:37">
      <c r="A195" t="s">
        <v>1272</v>
      </c>
      <c r="B195" t="s">
        <v>1653</v>
      </c>
      <c r="C195" t="s">
        <v>1654</v>
      </c>
      <c r="D195" t="s">
        <v>1655</v>
      </c>
      <c r="E195">
        <v>164.36260999999999</v>
      </c>
      <c r="F195">
        <v>162.7621</v>
      </c>
      <c r="G195">
        <v>161.99693300000001</v>
      </c>
      <c r="H195">
        <v>161.18267800000001</v>
      </c>
      <c r="I195">
        <v>162.71696499999999</v>
      </c>
      <c r="J195">
        <v>163.40625</v>
      </c>
      <c r="K195">
        <v>163.328812</v>
      </c>
      <c r="L195">
        <v>163.11859100000001</v>
      </c>
      <c r="M195">
        <v>163.73619099999999</v>
      </c>
      <c r="N195">
        <v>164.944016</v>
      </c>
      <c r="O195">
        <v>165.06669600000001</v>
      </c>
      <c r="P195">
        <v>164.74612400000001</v>
      </c>
      <c r="Q195">
        <v>164.256058</v>
      </c>
      <c r="R195">
        <v>163.960373</v>
      </c>
      <c r="S195">
        <v>163.70710800000001</v>
      </c>
      <c r="T195">
        <v>163.525757</v>
      </c>
      <c r="U195">
        <v>163.72224399999999</v>
      </c>
      <c r="V195">
        <v>164.386627</v>
      </c>
      <c r="W195">
        <v>165.03178399999999</v>
      </c>
      <c r="X195">
        <v>166.11283900000001</v>
      </c>
      <c r="Y195">
        <v>166.68756099999999</v>
      </c>
      <c r="Z195">
        <v>167.06170700000001</v>
      </c>
      <c r="AA195">
        <v>167.70488</v>
      </c>
      <c r="AB195">
        <v>167.89836099999999</v>
      </c>
      <c r="AC195">
        <v>167.975143</v>
      </c>
      <c r="AD195">
        <v>168.48135400000001</v>
      </c>
      <c r="AE195">
        <v>169.22558599999999</v>
      </c>
      <c r="AF195">
        <v>169.87304700000001</v>
      </c>
      <c r="AG195">
        <v>170.21661399999999</v>
      </c>
      <c r="AH195">
        <v>170.267517</v>
      </c>
      <c r="AI195">
        <v>170.339462</v>
      </c>
      <c r="AJ195">
        <v>170.62962300000001</v>
      </c>
      <c r="AK195" s="25">
        <v>1E-3</v>
      </c>
    </row>
    <row r="196" spans="1:37">
      <c r="A196" t="s">
        <v>1275</v>
      </c>
      <c r="B196" t="s">
        <v>1656</v>
      </c>
      <c r="C196" t="s">
        <v>1657</v>
      </c>
      <c r="D196" t="s">
        <v>1655</v>
      </c>
      <c r="E196">
        <v>56.661766</v>
      </c>
      <c r="F196">
        <v>57.289883000000003</v>
      </c>
      <c r="G196">
        <v>58.170428999999999</v>
      </c>
      <c r="H196">
        <v>59.134914000000002</v>
      </c>
      <c r="I196">
        <v>61.024197000000001</v>
      </c>
      <c r="J196">
        <v>62.615268999999998</v>
      </c>
      <c r="K196">
        <v>63.715159999999997</v>
      </c>
      <c r="L196">
        <v>64.690521000000004</v>
      </c>
      <c r="M196">
        <v>66.290588</v>
      </c>
      <c r="N196">
        <v>67.430396999999999</v>
      </c>
      <c r="O196">
        <v>68.882721000000004</v>
      </c>
      <c r="P196">
        <v>69.876594999999995</v>
      </c>
      <c r="Q196">
        <v>71.086226999999994</v>
      </c>
      <c r="R196">
        <v>72.559005999999997</v>
      </c>
      <c r="S196">
        <v>73.851616000000007</v>
      </c>
      <c r="T196">
        <v>75.114304000000004</v>
      </c>
      <c r="U196">
        <v>76.588074000000006</v>
      </c>
      <c r="V196">
        <v>78.282821999999996</v>
      </c>
      <c r="W196">
        <v>80.110786000000004</v>
      </c>
      <c r="X196">
        <v>81.779831000000001</v>
      </c>
      <c r="Y196">
        <v>82.641754000000006</v>
      </c>
      <c r="Z196">
        <v>83.919601</v>
      </c>
      <c r="AA196">
        <v>85.44265</v>
      </c>
      <c r="AB196">
        <v>86.873137999999997</v>
      </c>
      <c r="AC196">
        <v>88.242737000000005</v>
      </c>
      <c r="AD196">
        <v>89.651093000000003</v>
      </c>
      <c r="AE196">
        <v>91.278876999999994</v>
      </c>
      <c r="AF196">
        <v>92.847374000000002</v>
      </c>
      <c r="AG196">
        <v>94.240547000000007</v>
      </c>
      <c r="AH196">
        <v>95.641593999999998</v>
      </c>
      <c r="AI196">
        <v>96.975487000000001</v>
      </c>
      <c r="AJ196">
        <v>98.467369000000005</v>
      </c>
      <c r="AK196" s="25">
        <v>1.7999999999999999E-2</v>
      </c>
    </row>
    <row r="197" spans="1:37">
      <c r="A197" t="s">
        <v>1278</v>
      </c>
      <c r="B197" t="s">
        <v>1658</v>
      </c>
      <c r="C197" t="s">
        <v>1659</v>
      </c>
      <c r="D197" t="s">
        <v>1655</v>
      </c>
      <c r="E197">
        <v>0.19626199999999999</v>
      </c>
      <c r="F197">
        <v>0.20242099999999999</v>
      </c>
      <c r="G197">
        <v>0.20885999999999999</v>
      </c>
      <c r="H197">
        <v>0.21557399999999999</v>
      </c>
      <c r="I197">
        <v>0.22585</v>
      </c>
      <c r="J197">
        <v>0.23544399999999999</v>
      </c>
      <c r="K197">
        <v>0.24459</v>
      </c>
      <c r="L197">
        <v>0.253747</v>
      </c>
      <c r="M197">
        <v>0.26459300000000002</v>
      </c>
      <c r="N197">
        <v>0.276167</v>
      </c>
      <c r="O197">
        <v>0.28763300000000003</v>
      </c>
      <c r="P197">
        <v>0.299072</v>
      </c>
      <c r="Q197">
        <v>0.310417</v>
      </c>
      <c r="R197">
        <v>0.32286599999999999</v>
      </c>
      <c r="S197">
        <v>0.33566699999999999</v>
      </c>
      <c r="T197">
        <v>0.34909299999999999</v>
      </c>
      <c r="U197">
        <v>0.364008</v>
      </c>
      <c r="V197">
        <v>0.38069700000000001</v>
      </c>
      <c r="W197">
        <v>0.39838200000000001</v>
      </c>
      <c r="X197">
        <v>0.41739900000000002</v>
      </c>
      <c r="Y197">
        <v>0.43663800000000003</v>
      </c>
      <c r="Z197">
        <v>0.45610000000000001</v>
      </c>
      <c r="AA197">
        <v>0.47705799999999998</v>
      </c>
      <c r="AB197">
        <v>0.49801099999999998</v>
      </c>
      <c r="AC197">
        <v>0.51964200000000005</v>
      </c>
      <c r="AD197">
        <v>0.54401699999999997</v>
      </c>
      <c r="AE197">
        <v>0.56998499999999996</v>
      </c>
      <c r="AF197">
        <v>0.59697500000000003</v>
      </c>
      <c r="AG197">
        <v>0.62427600000000005</v>
      </c>
      <c r="AH197">
        <v>0.65316200000000002</v>
      </c>
      <c r="AI197">
        <v>0.682118</v>
      </c>
      <c r="AJ197">
        <v>0.71290399999999998</v>
      </c>
      <c r="AK197" s="25">
        <v>4.2000000000000003E-2</v>
      </c>
    </row>
    <row r="198" spans="1:37">
      <c r="A198" t="s">
        <v>1281</v>
      </c>
      <c r="B198" t="s">
        <v>1660</v>
      </c>
      <c r="C198" t="s">
        <v>1661</v>
      </c>
      <c r="D198" t="s">
        <v>1655</v>
      </c>
      <c r="E198">
        <v>0.12302200000000001</v>
      </c>
      <c r="F198">
        <v>0.123276</v>
      </c>
      <c r="G198">
        <v>0.12359100000000001</v>
      </c>
      <c r="H198">
        <v>0.123957</v>
      </c>
      <c r="I198">
        <v>0.12620400000000001</v>
      </c>
      <c r="J198">
        <v>0.12786900000000001</v>
      </c>
      <c r="K198">
        <v>0.129576</v>
      </c>
      <c r="L198">
        <v>0.131187</v>
      </c>
      <c r="M198">
        <v>0.13356299999999999</v>
      </c>
      <c r="N198">
        <v>0.13656099999999999</v>
      </c>
      <c r="O198">
        <v>0.13944100000000001</v>
      </c>
      <c r="P198">
        <v>0.141933</v>
      </c>
      <c r="Q198">
        <v>0.14466799999999999</v>
      </c>
      <c r="R198">
        <v>0.14813499999999999</v>
      </c>
      <c r="S198">
        <v>0.15179699999999999</v>
      </c>
      <c r="T198">
        <v>0.15712799999999999</v>
      </c>
      <c r="U198">
        <v>0.16336400000000001</v>
      </c>
      <c r="V198">
        <v>0.17316899999999999</v>
      </c>
      <c r="W198">
        <v>0.185608</v>
      </c>
      <c r="X198">
        <v>0.19977800000000001</v>
      </c>
      <c r="Y198">
        <v>0.21515899999999999</v>
      </c>
      <c r="Z198">
        <v>0.23188</v>
      </c>
      <c r="AA198">
        <v>0.25175500000000001</v>
      </c>
      <c r="AB198">
        <v>0.273312</v>
      </c>
      <c r="AC198">
        <v>0.29710700000000001</v>
      </c>
      <c r="AD198">
        <v>0.32463799999999998</v>
      </c>
      <c r="AE198">
        <v>0.35623500000000002</v>
      </c>
      <c r="AF198">
        <v>0.39143099999999997</v>
      </c>
      <c r="AG198">
        <v>0.43241800000000002</v>
      </c>
      <c r="AH198">
        <v>0.47843599999999997</v>
      </c>
      <c r="AI198">
        <v>0.52883899999999995</v>
      </c>
      <c r="AJ198">
        <v>0.58578399999999997</v>
      </c>
      <c r="AK198" s="25">
        <v>5.1999999999999998E-2</v>
      </c>
    </row>
    <row r="199" spans="1:37">
      <c r="A199" t="s">
        <v>1284</v>
      </c>
      <c r="B199" t="s">
        <v>1662</v>
      </c>
      <c r="C199" t="s">
        <v>1663</v>
      </c>
      <c r="D199" t="s">
        <v>1655</v>
      </c>
      <c r="E199">
        <v>24.537821000000001</v>
      </c>
      <c r="F199">
        <v>24.930105000000001</v>
      </c>
      <c r="G199">
        <v>25.212515</v>
      </c>
      <c r="H199">
        <v>25.539280000000002</v>
      </c>
      <c r="I199">
        <v>26.296892</v>
      </c>
      <c r="J199">
        <v>27.008835000000001</v>
      </c>
      <c r="K199">
        <v>28.119619</v>
      </c>
      <c r="L199">
        <v>29.156687000000002</v>
      </c>
      <c r="M199">
        <v>30.075302000000001</v>
      </c>
      <c r="N199">
        <v>31.153372000000001</v>
      </c>
      <c r="O199">
        <v>32.478366999999999</v>
      </c>
      <c r="P199">
        <v>34.283344</v>
      </c>
      <c r="Q199">
        <v>35.583796999999997</v>
      </c>
      <c r="R199">
        <v>37.010818</v>
      </c>
      <c r="S199">
        <v>38.478256000000002</v>
      </c>
      <c r="T199">
        <v>40.017364999999998</v>
      </c>
      <c r="U199">
        <v>41.727012999999999</v>
      </c>
      <c r="V199">
        <v>43.640208999999999</v>
      </c>
      <c r="W199">
        <v>45.667400000000001</v>
      </c>
      <c r="X199">
        <v>47.847340000000003</v>
      </c>
      <c r="Y199">
        <v>50.949908999999998</v>
      </c>
      <c r="Z199">
        <v>53.459896000000001</v>
      </c>
      <c r="AA199">
        <v>55.916469999999997</v>
      </c>
      <c r="AB199">
        <v>58.372382999999999</v>
      </c>
      <c r="AC199">
        <v>60.907795</v>
      </c>
      <c r="AD199">
        <v>64.089423999999994</v>
      </c>
      <c r="AE199">
        <v>67.148666000000006</v>
      </c>
      <c r="AF199">
        <v>70.328247000000005</v>
      </c>
      <c r="AG199">
        <v>73.544578999999999</v>
      </c>
      <c r="AH199">
        <v>77.289306999999994</v>
      </c>
      <c r="AI199">
        <v>80.506362999999993</v>
      </c>
      <c r="AJ199">
        <v>83.672195000000002</v>
      </c>
      <c r="AK199" s="25">
        <v>0.04</v>
      </c>
    </row>
    <row r="200" spans="1:37">
      <c r="A200" t="s">
        <v>1287</v>
      </c>
      <c r="B200" t="s">
        <v>1664</v>
      </c>
      <c r="C200" t="s">
        <v>1665</v>
      </c>
      <c r="D200" t="s">
        <v>1655</v>
      </c>
      <c r="E200">
        <v>0</v>
      </c>
      <c r="F200">
        <v>0.28977900000000001</v>
      </c>
      <c r="G200">
        <v>0.29830899999999999</v>
      </c>
      <c r="H200">
        <v>0.30789800000000001</v>
      </c>
      <c r="I200">
        <v>0.322575</v>
      </c>
      <c r="J200">
        <v>0.33627899999999999</v>
      </c>
      <c r="K200">
        <v>0.34934100000000001</v>
      </c>
      <c r="L200">
        <v>0.36242099999999999</v>
      </c>
      <c r="M200">
        <v>0.377911</v>
      </c>
      <c r="N200">
        <v>0.39444299999999999</v>
      </c>
      <c r="O200">
        <v>0.41082000000000002</v>
      </c>
      <c r="P200">
        <v>0.42715799999999998</v>
      </c>
      <c r="Q200">
        <v>0.44336100000000001</v>
      </c>
      <c r="R200">
        <v>0.46114100000000002</v>
      </c>
      <c r="S200">
        <v>0.47942499999999999</v>
      </c>
      <c r="T200">
        <v>0.49860100000000002</v>
      </c>
      <c r="U200">
        <v>0.519903</v>
      </c>
      <c r="V200">
        <v>0.54374100000000003</v>
      </c>
      <c r="W200">
        <v>0.56899900000000003</v>
      </c>
      <c r="X200">
        <v>0.59616000000000002</v>
      </c>
      <c r="Y200">
        <v>0.62363900000000005</v>
      </c>
      <c r="Z200">
        <v>0.65143600000000002</v>
      </c>
      <c r="AA200">
        <v>0.68137000000000003</v>
      </c>
      <c r="AB200">
        <v>0.71129699999999996</v>
      </c>
      <c r="AC200">
        <v>0.74219199999999996</v>
      </c>
      <c r="AD200">
        <v>0.77700499999999995</v>
      </c>
      <c r="AE200">
        <v>0.81409500000000001</v>
      </c>
      <c r="AF200">
        <v>0.85264399999999996</v>
      </c>
      <c r="AG200">
        <v>0.89163800000000004</v>
      </c>
      <c r="AH200">
        <v>0.93289500000000003</v>
      </c>
      <c r="AI200">
        <v>0.97425099999999998</v>
      </c>
      <c r="AJ200">
        <v>1.018222</v>
      </c>
      <c r="AK200" t="s">
        <v>378</v>
      </c>
    </row>
    <row r="201" spans="1:37">
      <c r="A201" t="s">
        <v>1290</v>
      </c>
      <c r="B201" t="s">
        <v>1666</v>
      </c>
      <c r="C201" t="s">
        <v>1667</v>
      </c>
      <c r="D201" t="s">
        <v>1655</v>
      </c>
      <c r="E201">
        <v>0</v>
      </c>
      <c r="F201">
        <v>0.31817000000000001</v>
      </c>
      <c r="G201">
        <v>0.328291</v>
      </c>
      <c r="H201">
        <v>0.33884399999999998</v>
      </c>
      <c r="I201">
        <v>0.35499599999999998</v>
      </c>
      <c r="J201">
        <v>0.37007600000000002</v>
      </c>
      <c r="K201">
        <v>0.38445200000000002</v>
      </c>
      <c r="L201">
        <v>0.39884599999999998</v>
      </c>
      <c r="M201">
        <v>0.41589300000000001</v>
      </c>
      <c r="N201">
        <v>0.434087</v>
      </c>
      <c r="O201">
        <v>0.45210899999999998</v>
      </c>
      <c r="P201">
        <v>0.47008899999999998</v>
      </c>
      <c r="Q201">
        <v>0.48792099999999999</v>
      </c>
      <c r="R201">
        <v>0.50748800000000005</v>
      </c>
      <c r="S201">
        <v>0.52760899999999999</v>
      </c>
      <c r="T201">
        <v>0.54871400000000004</v>
      </c>
      <c r="U201">
        <v>0.572156</v>
      </c>
      <c r="V201">
        <v>0.59838999999999998</v>
      </c>
      <c r="W201">
        <v>0.62618600000000002</v>
      </c>
      <c r="X201">
        <v>0.65607700000000002</v>
      </c>
      <c r="Y201">
        <v>0.68631799999999998</v>
      </c>
      <c r="Z201">
        <v>0.71690900000000002</v>
      </c>
      <c r="AA201">
        <v>0.74985199999999996</v>
      </c>
      <c r="AB201">
        <v>0.78278599999999998</v>
      </c>
      <c r="AC201">
        <v>0.81678600000000001</v>
      </c>
      <c r="AD201">
        <v>0.85509900000000005</v>
      </c>
      <c r="AE201">
        <v>0.89591600000000005</v>
      </c>
      <c r="AF201">
        <v>0.93833900000000003</v>
      </c>
      <c r="AG201">
        <v>0.98125200000000001</v>
      </c>
      <c r="AH201">
        <v>1.0266569999999999</v>
      </c>
      <c r="AI201">
        <v>1.0721689999999999</v>
      </c>
      <c r="AJ201">
        <v>1.12056</v>
      </c>
      <c r="AK201" t="s">
        <v>378</v>
      </c>
    </row>
    <row r="202" spans="1:37">
      <c r="A202" t="s">
        <v>1293</v>
      </c>
      <c r="B202" t="s">
        <v>1668</v>
      </c>
      <c r="C202" t="s">
        <v>1669</v>
      </c>
      <c r="D202" t="s">
        <v>1655</v>
      </c>
      <c r="E202">
        <v>0</v>
      </c>
      <c r="F202">
        <v>0.29501699999999997</v>
      </c>
      <c r="G202">
        <v>0.30440200000000001</v>
      </c>
      <c r="H202">
        <v>0.31418699999999999</v>
      </c>
      <c r="I202">
        <v>0.32916400000000001</v>
      </c>
      <c r="J202">
        <v>0.34314699999999998</v>
      </c>
      <c r="K202">
        <v>0.35647600000000002</v>
      </c>
      <c r="L202">
        <v>0.36982300000000001</v>
      </c>
      <c r="M202">
        <v>0.38562999999999997</v>
      </c>
      <c r="N202">
        <v>0.402499</v>
      </c>
      <c r="O202">
        <v>0.41921000000000003</v>
      </c>
      <c r="P202">
        <v>0.43588199999999999</v>
      </c>
      <c r="Q202">
        <v>0.45241599999999998</v>
      </c>
      <c r="R202">
        <v>0.47055900000000001</v>
      </c>
      <c r="S202">
        <v>0.48921599999999998</v>
      </c>
      <c r="T202">
        <v>0.50878500000000004</v>
      </c>
      <c r="U202">
        <v>0.53052200000000005</v>
      </c>
      <c r="V202">
        <v>0.55484599999999995</v>
      </c>
      <c r="W202">
        <v>0.58062000000000002</v>
      </c>
      <c r="X202">
        <v>0.60833599999999999</v>
      </c>
      <c r="Y202">
        <v>0.63637600000000005</v>
      </c>
      <c r="Z202">
        <v>0.66474100000000003</v>
      </c>
      <c r="AA202">
        <v>0.69528699999999999</v>
      </c>
      <c r="AB202">
        <v>0.72582400000000002</v>
      </c>
      <c r="AC202">
        <v>0.757351</v>
      </c>
      <c r="AD202">
        <v>0.792875</v>
      </c>
      <c r="AE202">
        <v>0.83072299999999999</v>
      </c>
      <c r="AF202">
        <v>0.870058</v>
      </c>
      <c r="AG202">
        <v>0.90984900000000002</v>
      </c>
      <c r="AH202">
        <v>0.95194900000000005</v>
      </c>
      <c r="AI202">
        <v>0.99414999999999998</v>
      </c>
      <c r="AJ202">
        <v>1.0390189999999999</v>
      </c>
      <c r="AK202" t="s">
        <v>378</v>
      </c>
    </row>
    <row r="203" spans="1:37">
      <c r="A203" t="s">
        <v>1296</v>
      </c>
      <c r="B203" t="s">
        <v>1670</v>
      </c>
      <c r="C203" t="s">
        <v>1671</v>
      </c>
      <c r="D203" t="s">
        <v>1655</v>
      </c>
      <c r="E203">
        <v>0</v>
      </c>
      <c r="F203">
        <v>2.05E-4</v>
      </c>
      <c r="G203">
        <v>2.05E-4</v>
      </c>
      <c r="H203">
        <v>2.05E-4</v>
      </c>
      <c r="I203">
        <v>2.0699999999999999E-4</v>
      </c>
      <c r="J203">
        <v>2.0900000000000001E-4</v>
      </c>
      <c r="K203">
        <v>2.0900000000000001E-4</v>
      </c>
      <c r="L203">
        <v>2.1000000000000001E-4</v>
      </c>
      <c r="M203">
        <v>2.1000000000000001E-4</v>
      </c>
      <c r="N203">
        <v>2.1100000000000001E-4</v>
      </c>
      <c r="O203">
        <v>2.1100000000000001E-4</v>
      </c>
      <c r="P203">
        <v>2.1000000000000001E-4</v>
      </c>
      <c r="Q203">
        <v>2.0699999999999999E-4</v>
      </c>
      <c r="R203">
        <v>2.05E-4</v>
      </c>
      <c r="S203">
        <v>2.0100000000000001E-4</v>
      </c>
      <c r="T203">
        <v>1.9699999999999999E-4</v>
      </c>
      <c r="U203">
        <v>1.93E-4</v>
      </c>
      <c r="V203">
        <v>1.9000000000000001E-4</v>
      </c>
      <c r="W203">
        <v>1.8799999999999999E-4</v>
      </c>
      <c r="X203">
        <v>1.85E-4</v>
      </c>
      <c r="Y203">
        <v>1.8200000000000001E-4</v>
      </c>
      <c r="Z203">
        <v>1.7899999999999999E-4</v>
      </c>
      <c r="AA203">
        <v>1.7699999999999999E-4</v>
      </c>
      <c r="AB203">
        <v>1.74E-4</v>
      </c>
      <c r="AC203">
        <v>1.7100000000000001E-4</v>
      </c>
      <c r="AD203">
        <v>1.6799999999999999E-4</v>
      </c>
      <c r="AE203">
        <v>1.66E-4</v>
      </c>
      <c r="AF203">
        <v>1.64E-4</v>
      </c>
      <c r="AG203">
        <v>1.6100000000000001E-4</v>
      </c>
      <c r="AH203">
        <v>1.5899999999999999E-4</v>
      </c>
      <c r="AI203">
        <v>1.56E-4</v>
      </c>
      <c r="AJ203">
        <v>1.54E-4</v>
      </c>
      <c r="AK203" t="s">
        <v>378</v>
      </c>
    </row>
    <row r="204" spans="1:37">
      <c r="A204" t="s">
        <v>1299</v>
      </c>
      <c r="B204" t="s">
        <v>1672</v>
      </c>
      <c r="C204" t="s">
        <v>1673</v>
      </c>
      <c r="D204" t="s">
        <v>1655</v>
      </c>
      <c r="E204">
        <v>245.88149999999999</v>
      </c>
      <c r="F204">
        <v>246.21096800000001</v>
      </c>
      <c r="G204">
        <v>246.64350899999999</v>
      </c>
      <c r="H204">
        <v>247.15756200000001</v>
      </c>
      <c r="I204">
        <v>251.39704900000001</v>
      </c>
      <c r="J204">
        <v>254.443375</v>
      </c>
      <c r="K204">
        <v>256.62820399999998</v>
      </c>
      <c r="L204">
        <v>258.48199499999998</v>
      </c>
      <c r="M204">
        <v>261.67987099999999</v>
      </c>
      <c r="N204">
        <v>265.17175300000002</v>
      </c>
      <c r="O204">
        <v>268.13717700000001</v>
      </c>
      <c r="P204">
        <v>270.68038899999999</v>
      </c>
      <c r="Q204">
        <v>272.76507600000002</v>
      </c>
      <c r="R204">
        <v>275.44058200000001</v>
      </c>
      <c r="S204">
        <v>278.02090500000003</v>
      </c>
      <c r="T204">
        <v>280.71997099999999</v>
      </c>
      <c r="U204">
        <v>284.18743899999998</v>
      </c>
      <c r="V204">
        <v>288.56072999999998</v>
      </c>
      <c r="W204">
        <v>293.16995200000002</v>
      </c>
      <c r="X204">
        <v>298.217896</v>
      </c>
      <c r="Y204">
        <v>302.87750199999999</v>
      </c>
      <c r="Z204">
        <v>307.16247600000003</v>
      </c>
      <c r="AA204">
        <v>311.91952500000002</v>
      </c>
      <c r="AB204">
        <v>316.13531499999999</v>
      </c>
      <c r="AC204">
        <v>320.25891100000001</v>
      </c>
      <c r="AD204">
        <v>325.51574699999998</v>
      </c>
      <c r="AE204">
        <v>331.12027</v>
      </c>
      <c r="AF204">
        <v>336.69827299999997</v>
      </c>
      <c r="AG204">
        <v>341.84130900000002</v>
      </c>
      <c r="AH204">
        <v>347.24163800000002</v>
      </c>
      <c r="AI204">
        <v>352.07302900000002</v>
      </c>
      <c r="AJ204">
        <v>357.245789</v>
      </c>
      <c r="AK204" s="25">
        <v>1.2E-2</v>
      </c>
    </row>
    <row r="205" spans="1:37">
      <c r="A205" t="s">
        <v>1302</v>
      </c>
      <c r="C205" t="s">
        <v>1674</v>
      </c>
    </row>
    <row r="206" spans="1:37">
      <c r="A206" t="s">
        <v>1272</v>
      </c>
      <c r="B206" t="s">
        <v>1675</v>
      </c>
      <c r="C206" t="s">
        <v>1676</v>
      </c>
      <c r="D206" t="s">
        <v>1655</v>
      </c>
      <c r="E206">
        <v>133.18078600000001</v>
      </c>
      <c r="F206">
        <v>125.091003</v>
      </c>
      <c r="G206">
        <v>114.074394</v>
      </c>
      <c r="H206">
        <v>126.075699</v>
      </c>
      <c r="I206">
        <v>129.105209</v>
      </c>
      <c r="J206">
        <v>130.603241</v>
      </c>
      <c r="K206">
        <v>131.550476</v>
      </c>
      <c r="L206">
        <v>132.92094399999999</v>
      </c>
      <c r="M206">
        <v>134.88215600000001</v>
      </c>
      <c r="N206">
        <v>137.218536</v>
      </c>
      <c r="O206">
        <v>139.45242300000001</v>
      </c>
      <c r="P206">
        <v>141.990723</v>
      </c>
      <c r="Q206">
        <v>143.79269400000001</v>
      </c>
      <c r="R206">
        <v>146.15484599999999</v>
      </c>
      <c r="S206">
        <v>148.036652</v>
      </c>
      <c r="T206">
        <v>150.472351</v>
      </c>
      <c r="U206">
        <v>152.00361599999999</v>
      </c>
      <c r="V206">
        <v>154.08277899999999</v>
      </c>
      <c r="W206">
        <v>157.52546699999999</v>
      </c>
      <c r="X206">
        <v>161.51997399999999</v>
      </c>
      <c r="Y206">
        <v>165.63919100000001</v>
      </c>
      <c r="Z206">
        <v>170.90373199999999</v>
      </c>
      <c r="AA206">
        <v>176.68124399999999</v>
      </c>
      <c r="AB206">
        <v>181.51843299999999</v>
      </c>
      <c r="AC206">
        <v>186.312714</v>
      </c>
      <c r="AD206">
        <v>190.40969799999999</v>
      </c>
      <c r="AE206">
        <v>193.723038</v>
      </c>
      <c r="AF206">
        <v>196.82482899999999</v>
      </c>
      <c r="AG206">
        <v>200.120193</v>
      </c>
      <c r="AH206">
        <v>203.12114</v>
      </c>
      <c r="AI206">
        <v>206.79911799999999</v>
      </c>
      <c r="AJ206">
        <v>209.991806</v>
      </c>
      <c r="AK206" s="25">
        <v>1.4999999999999999E-2</v>
      </c>
    </row>
    <row r="207" spans="1:37">
      <c r="A207" t="s">
        <v>1275</v>
      </c>
      <c r="B207" t="s">
        <v>1677</v>
      </c>
      <c r="C207" t="s">
        <v>1678</v>
      </c>
      <c r="D207" t="s">
        <v>1655</v>
      </c>
      <c r="E207">
        <v>68.587029000000001</v>
      </c>
      <c r="F207">
        <v>64.461258000000001</v>
      </c>
      <c r="G207">
        <v>58.775176999999999</v>
      </c>
      <c r="H207">
        <v>64.457436000000001</v>
      </c>
      <c r="I207">
        <v>66.722458000000003</v>
      </c>
      <c r="J207">
        <v>68.387482000000006</v>
      </c>
      <c r="K207">
        <v>69.619445999999996</v>
      </c>
      <c r="L207">
        <v>70.637978000000004</v>
      </c>
      <c r="M207">
        <v>71.727333000000002</v>
      </c>
      <c r="N207">
        <v>73.446113999999994</v>
      </c>
      <c r="O207">
        <v>75.082031000000001</v>
      </c>
      <c r="P207">
        <v>76.683029000000005</v>
      </c>
      <c r="Q207">
        <v>77.726883000000001</v>
      </c>
      <c r="R207">
        <v>78.976151000000002</v>
      </c>
      <c r="S207">
        <v>79.865204000000006</v>
      </c>
      <c r="T207">
        <v>80.885795999999999</v>
      </c>
      <c r="U207">
        <v>81.392143000000004</v>
      </c>
      <c r="V207">
        <v>82.189437999999996</v>
      </c>
      <c r="W207">
        <v>83.708198999999993</v>
      </c>
      <c r="X207">
        <v>85.510704000000004</v>
      </c>
      <c r="Y207">
        <v>87.365989999999996</v>
      </c>
      <c r="Z207">
        <v>89.809478999999996</v>
      </c>
      <c r="AA207">
        <v>92.497101000000001</v>
      </c>
      <c r="AB207">
        <v>94.492194999999995</v>
      </c>
      <c r="AC207">
        <v>96.431449999999998</v>
      </c>
      <c r="AD207">
        <v>97.976837000000003</v>
      </c>
      <c r="AE207">
        <v>99.088791000000001</v>
      </c>
      <c r="AF207">
        <v>100.063683</v>
      </c>
      <c r="AG207">
        <v>101.10569</v>
      </c>
      <c r="AH207">
        <v>101.967842</v>
      </c>
      <c r="AI207">
        <v>103.14108299999999</v>
      </c>
      <c r="AJ207">
        <v>104.041031</v>
      </c>
      <c r="AK207" s="25">
        <v>1.4E-2</v>
      </c>
    </row>
    <row r="208" spans="1:37">
      <c r="A208" t="s">
        <v>1278</v>
      </c>
      <c r="B208" t="s">
        <v>1679</v>
      </c>
      <c r="C208" t="s">
        <v>1680</v>
      </c>
      <c r="D208" t="s">
        <v>1655</v>
      </c>
      <c r="E208">
        <v>0.287275</v>
      </c>
      <c r="F208">
        <v>0.27057399999999998</v>
      </c>
      <c r="G208">
        <v>0.24620700000000001</v>
      </c>
      <c r="H208">
        <v>0.27108199999999999</v>
      </c>
      <c r="I208">
        <v>0.27863500000000002</v>
      </c>
      <c r="J208">
        <v>0.28371499999999999</v>
      </c>
      <c r="K208">
        <v>0.28769299999999998</v>
      </c>
      <c r="L208">
        <v>0.2923</v>
      </c>
      <c r="M208">
        <v>0.29838199999999998</v>
      </c>
      <c r="N208">
        <v>0.307002</v>
      </c>
      <c r="O208">
        <v>0.31664999999999999</v>
      </c>
      <c r="P208">
        <v>0.32718999999999998</v>
      </c>
      <c r="Q208">
        <v>0.33625100000000002</v>
      </c>
      <c r="R208">
        <v>0.348362</v>
      </c>
      <c r="S208">
        <v>0.36144399999999999</v>
      </c>
      <c r="T208">
        <v>0.37620799999999999</v>
      </c>
      <c r="U208">
        <v>0.38925700000000002</v>
      </c>
      <c r="V208">
        <v>0.405246</v>
      </c>
      <c r="W208">
        <v>0.42672599999999999</v>
      </c>
      <c r="X208">
        <v>0.45069900000000002</v>
      </c>
      <c r="Y208">
        <v>0.47611500000000001</v>
      </c>
      <c r="Z208">
        <v>0.506073</v>
      </c>
      <c r="AA208">
        <v>0.53898800000000002</v>
      </c>
      <c r="AB208">
        <v>0.57013199999999997</v>
      </c>
      <c r="AC208">
        <v>0.60252799999999995</v>
      </c>
      <c r="AD208">
        <v>0.63403900000000002</v>
      </c>
      <c r="AE208">
        <v>0.66422000000000003</v>
      </c>
      <c r="AF208">
        <v>0.69490399999999997</v>
      </c>
      <c r="AG208">
        <v>0.72754399999999997</v>
      </c>
      <c r="AH208">
        <v>0.76042500000000002</v>
      </c>
      <c r="AI208">
        <v>0.79724399999999995</v>
      </c>
      <c r="AJ208">
        <v>0.83366799999999996</v>
      </c>
      <c r="AK208" s="25">
        <v>3.5000000000000003E-2</v>
      </c>
    </row>
    <row r="209" spans="1:37">
      <c r="A209" t="s">
        <v>1281</v>
      </c>
      <c r="B209" t="s">
        <v>1681</v>
      </c>
      <c r="C209" t="s">
        <v>1682</v>
      </c>
      <c r="D209" t="s">
        <v>1655</v>
      </c>
      <c r="E209">
        <v>0.55974599999999997</v>
      </c>
      <c r="F209">
        <v>0.52883400000000003</v>
      </c>
      <c r="G209">
        <v>0.482265</v>
      </c>
      <c r="H209">
        <v>0.53167699999999996</v>
      </c>
      <c r="I209">
        <v>0.54727499999999996</v>
      </c>
      <c r="J209">
        <v>0.55711699999999997</v>
      </c>
      <c r="K209">
        <v>0.56436900000000001</v>
      </c>
      <c r="L209">
        <v>0.57242300000000002</v>
      </c>
      <c r="M209">
        <v>0.58253200000000005</v>
      </c>
      <c r="N209">
        <v>0.59573699999999996</v>
      </c>
      <c r="O209">
        <v>0.60865100000000005</v>
      </c>
      <c r="P209">
        <v>0.62265000000000004</v>
      </c>
      <c r="Q209">
        <v>0.63322699999999998</v>
      </c>
      <c r="R209">
        <v>0.64627999999999997</v>
      </c>
      <c r="S209">
        <v>0.65798999999999996</v>
      </c>
      <c r="T209">
        <v>0.67150200000000004</v>
      </c>
      <c r="U209">
        <v>0.68120400000000003</v>
      </c>
      <c r="V209">
        <v>0.69572199999999995</v>
      </c>
      <c r="W209">
        <v>0.71716599999999997</v>
      </c>
      <c r="X209">
        <v>0.74205399999999999</v>
      </c>
      <c r="Y209">
        <v>0.77016099999999998</v>
      </c>
      <c r="Z209">
        <v>0.80576300000000001</v>
      </c>
      <c r="AA209">
        <v>0.845669</v>
      </c>
      <c r="AB209">
        <v>0.88259500000000002</v>
      </c>
      <c r="AC209">
        <v>0.92150799999999999</v>
      </c>
      <c r="AD209">
        <v>0.95936100000000002</v>
      </c>
      <c r="AE209">
        <v>0.995784</v>
      </c>
      <c r="AF209">
        <v>1.0338210000000001</v>
      </c>
      <c r="AG209">
        <v>1.0766690000000001</v>
      </c>
      <c r="AH209">
        <v>1.1203609999999999</v>
      </c>
      <c r="AI209">
        <v>1.1652880000000001</v>
      </c>
      <c r="AJ209">
        <v>1.2052480000000001</v>
      </c>
      <c r="AK209" s="25">
        <v>2.5000000000000001E-2</v>
      </c>
    </row>
    <row r="210" spans="1:37">
      <c r="A210" t="s">
        <v>1284</v>
      </c>
      <c r="B210" t="s">
        <v>1683</v>
      </c>
      <c r="C210" t="s">
        <v>1684</v>
      </c>
      <c r="D210" t="s">
        <v>1655</v>
      </c>
      <c r="E210">
        <v>4.698429</v>
      </c>
      <c r="F210">
        <v>4.4146479999999997</v>
      </c>
      <c r="G210">
        <v>4.0073590000000001</v>
      </c>
      <c r="H210">
        <v>4.4105350000000003</v>
      </c>
      <c r="I210">
        <v>4.5342229999999999</v>
      </c>
      <c r="J210">
        <v>4.6316649999999999</v>
      </c>
      <c r="K210">
        <v>4.7245869999999996</v>
      </c>
      <c r="L210">
        <v>4.8559530000000004</v>
      </c>
      <c r="M210">
        <v>5.0222899999999999</v>
      </c>
      <c r="N210">
        <v>5.2471940000000004</v>
      </c>
      <c r="O210">
        <v>5.4816989999999999</v>
      </c>
      <c r="P210">
        <v>5.7609649999999997</v>
      </c>
      <c r="Q210">
        <v>6.0173550000000002</v>
      </c>
      <c r="R210">
        <v>6.3058149999999999</v>
      </c>
      <c r="S210">
        <v>6.5824299999999996</v>
      </c>
      <c r="T210">
        <v>6.8908139999999998</v>
      </c>
      <c r="U210">
        <v>7.16873</v>
      </c>
      <c r="V210">
        <v>7.4842409999999999</v>
      </c>
      <c r="W210">
        <v>7.880954</v>
      </c>
      <c r="X210">
        <v>8.3236939999999997</v>
      </c>
      <c r="Y210">
        <v>8.7930799999999998</v>
      </c>
      <c r="Z210">
        <v>9.3463569999999994</v>
      </c>
      <c r="AA210">
        <v>9.9542459999999995</v>
      </c>
      <c r="AB210">
        <v>10.529431000000001</v>
      </c>
      <c r="AC210">
        <v>11.127727999999999</v>
      </c>
      <c r="AD210">
        <v>11.709688</v>
      </c>
      <c r="AE210">
        <v>12.267079000000001</v>
      </c>
      <c r="AF210">
        <v>12.833762</v>
      </c>
      <c r="AG210">
        <v>13.436584</v>
      </c>
      <c r="AH210">
        <v>14.043839</v>
      </c>
      <c r="AI210">
        <v>14.723815999999999</v>
      </c>
      <c r="AJ210">
        <v>15.396516999999999</v>
      </c>
      <c r="AK210" s="25">
        <v>3.9E-2</v>
      </c>
    </row>
    <row r="211" spans="1:37">
      <c r="A211" t="s">
        <v>1287</v>
      </c>
      <c r="B211" t="s">
        <v>1685</v>
      </c>
      <c r="C211" t="s">
        <v>1686</v>
      </c>
      <c r="D211" t="s">
        <v>1655</v>
      </c>
      <c r="E211">
        <v>0</v>
      </c>
      <c r="F211">
        <v>0.23202400000000001</v>
      </c>
      <c r="G211">
        <v>0.217473</v>
      </c>
      <c r="H211">
        <v>0.246947</v>
      </c>
      <c r="I211">
        <v>0.26147300000000001</v>
      </c>
      <c r="J211">
        <v>0.273752</v>
      </c>
      <c r="K211">
        <v>0.28516799999999998</v>
      </c>
      <c r="L211">
        <v>0.29737999999999998</v>
      </c>
      <c r="M211">
        <v>0.31109599999999998</v>
      </c>
      <c r="N211">
        <v>0.326984</v>
      </c>
      <c r="O211">
        <v>0.34327800000000003</v>
      </c>
      <c r="P211">
        <v>0.36076599999999998</v>
      </c>
      <c r="Q211">
        <v>0.37682199999999999</v>
      </c>
      <c r="R211">
        <v>0.39488600000000001</v>
      </c>
      <c r="S211">
        <v>0.41220800000000002</v>
      </c>
      <c r="T211">
        <v>0.43152000000000001</v>
      </c>
      <c r="U211">
        <v>0.44892399999999999</v>
      </c>
      <c r="V211">
        <v>0.46868199999999999</v>
      </c>
      <c r="W211">
        <v>0.49352499999999999</v>
      </c>
      <c r="X211">
        <v>0.52124999999999999</v>
      </c>
      <c r="Y211">
        <v>0.55064500000000005</v>
      </c>
      <c r="Z211">
        <v>0.58529200000000003</v>
      </c>
      <c r="AA211">
        <v>0.62336000000000003</v>
      </c>
      <c r="AB211">
        <v>0.65937900000000005</v>
      </c>
      <c r="AC211">
        <v>0.69684599999999997</v>
      </c>
      <c r="AD211">
        <v>0.73329</v>
      </c>
      <c r="AE211">
        <v>0.76819499999999996</v>
      </c>
      <c r="AF211">
        <v>0.80368200000000001</v>
      </c>
      <c r="AG211">
        <v>0.84143199999999996</v>
      </c>
      <c r="AH211">
        <v>0.87946000000000002</v>
      </c>
      <c r="AI211">
        <v>0.92204200000000003</v>
      </c>
      <c r="AJ211">
        <v>0.96416800000000003</v>
      </c>
      <c r="AK211" t="s">
        <v>378</v>
      </c>
    </row>
    <row r="212" spans="1:37">
      <c r="A212" t="s">
        <v>1290</v>
      </c>
      <c r="B212" t="s">
        <v>1687</v>
      </c>
      <c r="C212" t="s">
        <v>1688</v>
      </c>
      <c r="D212" t="s">
        <v>1655</v>
      </c>
      <c r="E212">
        <v>0</v>
      </c>
      <c r="F212">
        <v>0.25487100000000001</v>
      </c>
      <c r="G212">
        <v>0.239399</v>
      </c>
      <c r="H212">
        <v>0.27184599999999998</v>
      </c>
      <c r="I212">
        <v>0.28783599999999998</v>
      </c>
      <c r="J212">
        <v>0.30135400000000001</v>
      </c>
      <c r="K212">
        <v>0.31391999999999998</v>
      </c>
      <c r="L212">
        <v>0.32736399999999999</v>
      </c>
      <c r="M212">
        <v>0.34246300000000002</v>
      </c>
      <c r="N212">
        <v>0.35995199999999999</v>
      </c>
      <c r="O212">
        <v>0.37788899999999997</v>
      </c>
      <c r="P212">
        <v>0.39713999999999999</v>
      </c>
      <c r="Q212">
        <v>0.41481499999999999</v>
      </c>
      <c r="R212">
        <v>0.43469999999999998</v>
      </c>
      <c r="S212">
        <v>0.45376899999999998</v>
      </c>
      <c r="T212">
        <v>0.47502800000000001</v>
      </c>
      <c r="U212">
        <v>0.49418699999999999</v>
      </c>
      <c r="V212">
        <v>0.51593699999999998</v>
      </c>
      <c r="W212">
        <v>0.54328500000000002</v>
      </c>
      <c r="X212">
        <v>0.57380600000000004</v>
      </c>
      <c r="Y212">
        <v>0.60616300000000001</v>
      </c>
      <c r="Z212">
        <v>0.64430399999999999</v>
      </c>
      <c r="AA212">
        <v>0.68620999999999999</v>
      </c>
      <c r="AB212">
        <v>0.72586099999999998</v>
      </c>
      <c r="AC212">
        <v>0.76710599999999995</v>
      </c>
      <c r="AD212">
        <v>0.80722400000000005</v>
      </c>
      <c r="AE212">
        <v>0.84564799999999996</v>
      </c>
      <c r="AF212">
        <v>0.884714</v>
      </c>
      <c r="AG212">
        <v>0.92627000000000004</v>
      </c>
      <c r="AH212">
        <v>0.96813199999999999</v>
      </c>
      <c r="AI212">
        <v>1.015007</v>
      </c>
      <c r="AJ212">
        <v>1.0613809999999999</v>
      </c>
      <c r="AK212" t="s">
        <v>378</v>
      </c>
    </row>
    <row r="213" spans="1:37">
      <c r="A213" t="s">
        <v>1293</v>
      </c>
      <c r="B213" t="s">
        <v>1689</v>
      </c>
      <c r="C213" t="s">
        <v>1690</v>
      </c>
      <c r="D213" t="s">
        <v>1655</v>
      </c>
      <c r="E213">
        <v>0</v>
      </c>
      <c r="F213">
        <v>0.21964600000000001</v>
      </c>
      <c r="G213">
        <v>0.206312</v>
      </c>
      <c r="H213">
        <v>0.23427400000000001</v>
      </c>
      <c r="I213">
        <v>0.248055</v>
      </c>
      <c r="J213">
        <v>0.25970399999999999</v>
      </c>
      <c r="K213">
        <v>0.270534</v>
      </c>
      <c r="L213">
        <v>0.28211900000000001</v>
      </c>
      <c r="M213">
        <v>0.29513200000000001</v>
      </c>
      <c r="N213">
        <v>0.31020399999999998</v>
      </c>
      <c r="O213">
        <v>0.32566099999999998</v>
      </c>
      <c r="P213">
        <v>0.342252</v>
      </c>
      <c r="Q213">
        <v>0.35748400000000002</v>
      </c>
      <c r="R213">
        <v>0.37462099999999998</v>
      </c>
      <c r="S213">
        <v>0.39105499999999999</v>
      </c>
      <c r="T213">
        <v>0.40937499999999999</v>
      </c>
      <c r="U213">
        <v>0.42588599999999999</v>
      </c>
      <c r="V213">
        <v>0.44463000000000003</v>
      </c>
      <c r="W213">
        <v>0.468198</v>
      </c>
      <c r="X213">
        <v>0.49450100000000002</v>
      </c>
      <c r="Y213">
        <v>0.52238700000000005</v>
      </c>
      <c r="Z213">
        <v>0.55525599999999997</v>
      </c>
      <c r="AA213">
        <v>0.59136999999999995</v>
      </c>
      <c r="AB213">
        <v>0.62554100000000001</v>
      </c>
      <c r="AC213">
        <v>0.66108500000000003</v>
      </c>
      <c r="AD213">
        <v>0.69565900000000003</v>
      </c>
      <c r="AE213">
        <v>0.728773</v>
      </c>
      <c r="AF213">
        <v>0.76243899999999998</v>
      </c>
      <c r="AG213">
        <v>0.79825199999999996</v>
      </c>
      <c r="AH213">
        <v>0.83432799999999996</v>
      </c>
      <c r="AI213">
        <v>0.87472499999999997</v>
      </c>
      <c r="AJ213">
        <v>0.91468899999999997</v>
      </c>
      <c r="AK213" t="s">
        <v>378</v>
      </c>
    </row>
    <row r="214" spans="1:37">
      <c r="A214" t="s">
        <v>1296</v>
      </c>
      <c r="B214" t="s">
        <v>1691</v>
      </c>
      <c r="C214" t="s">
        <v>1692</v>
      </c>
      <c r="D214" t="s">
        <v>1655</v>
      </c>
      <c r="E214">
        <v>0</v>
      </c>
      <c r="F214">
        <v>0.39172899999999999</v>
      </c>
      <c r="G214">
        <v>0.36795</v>
      </c>
      <c r="H214">
        <v>0.417819</v>
      </c>
      <c r="I214">
        <v>0.44239600000000001</v>
      </c>
      <c r="J214">
        <v>0.46317199999999997</v>
      </c>
      <c r="K214">
        <v>0.482487</v>
      </c>
      <c r="L214">
        <v>0.50314899999999996</v>
      </c>
      <c r="M214">
        <v>0.52635600000000005</v>
      </c>
      <c r="N214">
        <v>0.55323599999999995</v>
      </c>
      <c r="O214">
        <v>0.58080399999999999</v>
      </c>
      <c r="P214">
        <v>0.61039299999999996</v>
      </c>
      <c r="Q214">
        <v>0.63755899999999999</v>
      </c>
      <c r="R214">
        <v>0.66812199999999999</v>
      </c>
      <c r="S214">
        <v>0.69742999999999999</v>
      </c>
      <c r="T214">
        <v>0.730105</v>
      </c>
      <c r="U214">
        <v>0.75955099999999998</v>
      </c>
      <c r="V214">
        <v>0.79298000000000002</v>
      </c>
      <c r="W214">
        <v>0.83501300000000001</v>
      </c>
      <c r="X214">
        <v>0.88192300000000001</v>
      </c>
      <c r="Y214">
        <v>0.93165600000000004</v>
      </c>
      <c r="Z214">
        <v>0.99027799999999999</v>
      </c>
      <c r="AA214">
        <v>1.054686</v>
      </c>
      <c r="AB214">
        <v>1.1156280000000001</v>
      </c>
      <c r="AC214">
        <v>1.17902</v>
      </c>
      <c r="AD214">
        <v>1.24068</v>
      </c>
      <c r="AE214">
        <v>1.2997380000000001</v>
      </c>
      <c r="AF214">
        <v>1.35978</v>
      </c>
      <c r="AG214">
        <v>1.423651</v>
      </c>
      <c r="AH214">
        <v>1.487992</v>
      </c>
      <c r="AI214">
        <v>1.5600369999999999</v>
      </c>
      <c r="AJ214">
        <v>1.6313120000000001</v>
      </c>
      <c r="AK214" t="s">
        <v>378</v>
      </c>
    </row>
    <row r="215" spans="1:37">
      <c r="A215" t="s">
        <v>1322</v>
      </c>
      <c r="B215" t="s">
        <v>1693</v>
      </c>
      <c r="C215" t="s">
        <v>1694</v>
      </c>
      <c r="D215" t="s">
        <v>1655</v>
      </c>
      <c r="E215">
        <v>207.31321700000001</v>
      </c>
      <c r="F215">
        <v>195.86462399999999</v>
      </c>
      <c r="G215">
        <v>178.616547</v>
      </c>
      <c r="H215">
        <v>196.91729699999999</v>
      </c>
      <c r="I215">
        <v>202.427582</v>
      </c>
      <c r="J215">
        <v>205.7612</v>
      </c>
      <c r="K215">
        <v>208.09866299999999</v>
      </c>
      <c r="L215">
        <v>210.68962099999999</v>
      </c>
      <c r="M215">
        <v>213.987717</v>
      </c>
      <c r="N215">
        <v>218.36494400000001</v>
      </c>
      <c r="O215">
        <v>222.56907699999999</v>
      </c>
      <c r="P215">
        <v>227.095123</v>
      </c>
      <c r="Q215">
        <v>230.293091</v>
      </c>
      <c r="R215">
        <v>234.303787</v>
      </c>
      <c r="S215">
        <v>237.458191</v>
      </c>
      <c r="T215">
        <v>241.34269699999999</v>
      </c>
      <c r="U215">
        <v>243.76350400000001</v>
      </c>
      <c r="V215">
        <v>247.07965100000001</v>
      </c>
      <c r="W215">
        <v>252.59849500000001</v>
      </c>
      <c r="X215">
        <v>259.01861600000001</v>
      </c>
      <c r="Y215">
        <v>265.655396</v>
      </c>
      <c r="Z215">
        <v>274.14648399999999</v>
      </c>
      <c r="AA215">
        <v>283.47289999999998</v>
      </c>
      <c r="AB215">
        <v>291.11926299999999</v>
      </c>
      <c r="AC215">
        <v>298.70004299999999</v>
      </c>
      <c r="AD215">
        <v>305.16650399999997</v>
      </c>
      <c r="AE215">
        <v>310.38131700000002</v>
      </c>
      <c r="AF215">
        <v>315.26165800000001</v>
      </c>
      <c r="AG215">
        <v>320.456299</v>
      </c>
      <c r="AH215">
        <v>325.18353300000001</v>
      </c>
      <c r="AI215">
        <v>330.99838299999999</v>
      </c>
      <c r="AJ215">
        <v>336.03979500000003</v>
      </c>
      <c r="AK215" s="25">
        <v>1.6E-2</v>
      </c>
    </row>
    <row r="216" spans="1:37">
      <c r="A216" t="s">
        <v>1325</v>
      </c>
      <c r="C216" t="s">
        <v>1695</v>
      </c>
    </row>
    <row r="217" spans="1:37">
      <c r="A217" t="s">
        <v>1272</v>
      </c>
      <c r="B217" t="s">
        <v>1696</v>
      </c>
      <c r="C217" t="s">
        <v>1697</v>
      </c>
      <c r="D217" t="s">
        <v>1655</v>
      </c>
      <c r="E217">
        <v>313.00292999999999</v>
      </c>
      <c r="F217">
        <v>288.80239899999998</v>
      </c>
      <c r="G217">
        <v>257.614441</v>
      </c>
      <c r="H217">
        <v>277.781677</v>
      </c>
      <c r="I217">
        <v>279.24737499999998</v>
      </c>
      <c r="J217">
        <v>277.55261200000001</v>
      </c>
      <c r="K217">
        <v>274.47616599999998</v>
      </c>
      <c r="L217">
        <v>271.63726800000001</v>
      </c>
      <c r="M217">
        <v>269.67041</v>
      </c>
      <c r="N217">
        <v>268.92706299999998</v>
      </c>
      <c r="O217">
        <v>267.85287499999998</v>
      </c>
      <c r="P217">
        <v>267.05084199999999</v>
      </c>
      <c r="Q217">
        <v>264.58801299999999</v>
      </c>
      <c r="R217">
        <v>262.948059</v>
      </c>
      <c r="S217">
        <v>260.26483200000001</v>
      </c>
      <c r="T217">
        <v>258.30017099999998</v>
      </c>
      <c r="U217">
        <v>254.729446</v>
      </c>
      <c r="V217">
        <v>252.013351</v>
      </c>
      <c r="W217">
        <v>251.43730199999999</v>
      </c>
      <c r="X217">
        <v>251.626846</v>
      </c>
      <c r="Y217">
        <v>251.84225499999999</v>
      </c>
      <c r="Z217">
        <v>253.56120300000001</v>
      </c>
      <c r="AA217">
        <v>255.739746</v>
      </c>
      <c r="AB217">
        <v>256.11050399999999</v>
      </c>
      <c r="AC217">
        <v>256.17416400000002</v>
      </c>
      <c r="AD217">
        <v>254.98112499999999</v>
      </c>
      <c r="AE217">
        <v>252.64167800000001</v>
      </c>
      <c r="AF217">
        <v>249.88587999999999</v>
      </c>
      <c r="AG217">
        <v>247.15884399999999</v>
      </c>
      <c r="AH217">
        <v>243.992966</v>
      </c>
      <c r="AI217">
        <v>241.473297</v>
      </c>
      <c r="AJ217">
        <v>238.19520600000001</v>
      </c>
      <c r="AK217" s="25">
        <v>-8.9999999999999993E-3</v>
      </c>
    </row>
    <row r="218" spans="1:37">
      <c r="A218" t="s">
        <v>1275</v>
      </c>
      <c r="B218" t="s">
        <v>1698</v>
      </c>
      <c r="C218" t="s">
        <v>1699</v>
      </c>
      <c r="D218" t="s">
        <v>1655</v>
      </c>
      <c r="E218">
        <v>0.50072899999999998</v>
      </c>
      <c r="F218">
        <v>0.46216099999999999</v>
      </c>
      <c r="G218">
        <v>0.41178199999999998</v>
      </c>
      <c r="H218">
        <v>0.44359199999999999</v>
      </c>
      <c r="I218">
        <v>0.44561899999999999</v>
      </c>
      <c r="J218">
        <v>0.44268200000000002</v>
      </c>
      <c r="K218">
        <v>0.43758900000000001</v>
      </c>
      <c r="L218">
        <v>0.43305500000000002</v>
      </c>
      <c r="M218">
        <v>0.42995299999999997</v>
      </c>
      <c r="N218">
        <v>0.42892000000000002</v>
      </c>
      <c r="O218">
        <v>0.42740800000000001</v>
      </c>
      <c r="P218">
        <v>0.42637700000000001</v>
      </c>
      <c r="Q218">
        <v>0.42276000000000002</v>
      </c>
      <c r="R218">
        <v>0.42056900000000003</v>
      </c>
      <c r="S218">
        <v>0.41677900000000001</v>
      </c>
      <c r="T218">
        <v>0.41421400000000003</v>
      </c>
      <c r="U218">
        <v>0.409111</v>
      </c>
      <c r="V218">
        <v>0.40550700000000001</v>
      </c>
      <c r="W218">
        <v>0.40540300000000001</v>
      </c>
      <c r="X218">
        <v>0.40652199999999999</v>
      </c>
      <c r="Y218">
        <v>0.40772599999999998</v>
      </c>
      <c r="Z218">
        <v>0.41145999999999999</v>
      </c>
      <c r="AA218">
        <v>0.416051</v>
      </c>
      <c r="AB218">
        <v>0.417819</v>
      </c>
      <c r="AC218">
        <v>0.41920499999999999</v>
      </c>
      <c r="AD218">
        <v>0.41878300000000002</v>
      </c>
      <c r="AE218">
        <v>0.41648099999999999</v>
      </c>
      <c r="AF218">
        <v>0.41361900000000001</v>
      </c>
      <c r="AG218">
        <v>0.41106300000000001</v>
      </c>
      <c r="AH218">
        <v>0.40780899999999998</v>
      </c>
      <c r="AI218">
        <v>0.40580500000000003</v>
      </c>
      <c r="AJ218">
        <v>0.40273399999999998</v>
      </c>
      <c r="AK218" s="25">
        <v>-7.0000000000000001E-3</v>
      </c>
    </row>
    <row r="219" spans="1:37">
      <c r="A219" t="s">
        <v>1278</v>
      </c>
      <c r="B219" t="s">
        <v>1700</v>
      </c>
      <c r="C219" t="s">
        <v>1701</v>
      </c>
      <c r="D219" t="s">
        <v>1655</v>
      </c>
      <c r="E219">
        <v>0.36423699999999998</v>
      </c>
      <c r="F219">
        <v>0.32947300000000002</v>
      </c>
      <c r="G219">
        <v>0.28784999999999999</v>
      </c>
      <c r="H219">
        <v>0.30422199999999999</v>
      </c>
      <c r="I219">
        <v>0.30000100000000002</v>
      </c>
      <c r="J219">
        <v>0.29272300000000001</v>
      </c>
      <c r="K219">
        <v>0.28438099999999999</v>
      </c>
      <c r="L219">
        <v>0.27676899999999999</v>
      </c>
      <c r="M219">
        <v>0.27040599999999998</v>
      </c>
      <c r="N219">
        <v>0.26563300000000001</v>
      </c>
      <c r="O219">
        <v>0.26083099999999998</v>
      </c>
      <c r="P219">
        <v>0.256581</v>
      </c>
      <c r="Q219">
        <v>0.25104799999999999</v>
      </c>
      <c r="R219">
        <v>0.246698</v>
      </c>
      <c r="S219">
        <v>0.241676</v>
      </c>
      <c r="T219">
        <v>0.237626</v>
      </c>
      <c r="U219">
        <v>0.23249800000000001</v>
      </c>
      <c r="V219">
        <v>0.22880700000000001</v>
      </c>
      <c r="W219">
        <v>0.227743</v>
      </c>
      <c r="X219">
        <v>0.227882</v>
      </c>
      <c r="Y219">
        <v>0.22867699999999999</v>
      </c>
      <c r="Z219">
        <v>0.23125599999999999</v>
      </c>
      <c r="AA219">
        <v>0.234649</v>
      </c>
      <c r="AB219">
        <v>0.23667299999999999</v>
      </c>
      <c r="AC219">
        <v>0.238702</v>
      </c>
      <c r="AD219">
        <v>0.23996300000000001</v>
      </c>
      <c r="AE219">
        <v>0.240452</v>
      </c>
      <c r="AF219">
        <v>0.240809</v>
      </c>
      <c r="AG219">
        <v>0.241532</v>
      </c>
      <c r="AH219">
        <v>0.24202699999999999</v>
      </c>
      <c r="AI219">
        <v>0.24323600000000001</v>
      </c>
      <c r="AJ219">
        <v>0.24419399999999999</v>
      </c>
      <c r="AK219" s="25">
        <v>-1.2999999999999999E-2</v>
      </c>
    </row>
    <row r="220" spans="1:37">
      <c r="A220" t="s">
        <v>1281</v>
      </c>
      <c r="B220" t="s">
        <v>1702</v>
      </c>
      <c r="C220" t="s">
        <v>1703</v>
      </c>
      <c r="D220" t="s">
        <v>1655</v>
      </c>
      <c r="E220">
        <v>5.4496529999999996</v>
      </c>
      <c r="F220">
        <v>4.6492810000000002</v>
      </c>
      <c r="G220">
        <v>3.8382499999999999</v>
      </c>
      <c r="H220">
        <v>3.8547760000000002</v>
      </c>
      <c r="I220">
        <v>3.6627010000000002</v>
      </c>
      <c r="J220">
        <v>3.477916</v>
      </c>
      <c r="K220">
        <v>3.3063370000000001</v>
      </c>
      <c r="L220">
        <v>3.2509169999999998</v>
      </c>
      <c r="M220">
        <v>3.2323240000000002</v>
      </c>
      <c r="N220">
        <v>3.3020010000000002</v>
      </c>
      <c r="O220">
        <v>3.3987050000000001</v>
      </c>
      <c r="P220">
        <v>3.5269750000000002</v>
      </c>
      <c r="Q220">
        <v>3.6748599999999998</v>
      </c>
      <c r="R220">
        <v>3.9036840000000002</v>
      </c>
      <c r="S220">
        <v>4.1600250000000001</v>
      </c>
      <c r="T220">
        <v>4.4749670000000004</v>
      </c>
      <c r="U220">
        <v>4.785215</v>
      </c>
      <c r="V220">
        <v>5.1912279999999997</v>
      </c>
      <c r="W220">
        <v>5.6754670000000003</v>
      </c>
      <c r="X220">
        <v>6.1685049999999997</v>
      </c>
      <c r="Y220">
        <v>6.6882619999999999</v>
      </c>
      <c r="Z220">
        <v>7.3066950000000004</v>
      </c>
      <c r="AA220">
        <v>8.0072259999999993</v>
      </c>
      <c r="AB220">
        <v>8.7248029999999996</v>
      </c>
      <c r="AC220">
        <v>9.5050950000000007</v>
      </c>
      <c r="AD220">
        <v>10.395624</v>
      </c>
      <c r="AE220">
        <v>11.239458000000001</v>
      </c>
      <c r="AF220">
        <v>12.144487</v>
      </c>
      <c r="AG220">
        <v>13.213756</v>
      </c>
      <c r="AH220">
        <v>14.278715</v>
      </c>
      <c r="AI220">
        <v>15.489005000000001</v>
      </c>
      <c r="AJ220">
        <v>16.780832</v>
      </c>
      <c r="AK220" s="25">
        <v>3.6999999999999998E-2</v>
      </c>
    </row>
    <row r="221" spans="1:37">
      <c r="A221" t="s">
        <v>1284</v>
      </c>
      <c r="B221" t="s">
        <v>1704</v>
      </c>
      <c r="C221" t="s">
        <v>1705</v>
      </c>
      <c r="D221" t="s">
        <v>1655</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t="s">
        <v>378</v>
      </c>
    </row>
    <row r="222" spans="1:37">
      <c r="A222" t="s">
        <v>1287</v>
      </c>
      <c r="B222" t="s">
        <v>1706</v>
      </c>
      <c r="C222" t="s">
        <v>1707</v>
      </c>
      <c r="D222" t="s">
        <v>1655</v>
      </c>
      <c r="E222">
        <v>0</v>
      </c>
      <c r="F222">
        <v>0.110192</v>
      </c>
      <c r="G222">
        <v>0.100952</v>
      </c>
      <c r="H222">
        <v>0.112013</v>
      </c>
      <c r="I222">
        <v>0.115901</v>
      </c>
      <c r="J222">
        <v>0.118591</v>
      </c>
      <c r="K222">
        <v>0.120744</v>
      </c>
      <c r="L222">
        <v>0.12307700000000001</v>
      </c>
      <c r="M222">
        <v>0.125862</v>
      </c>
      <c r="N222">
        <v>0.129326</v>
      </c>
      <c r="O222">
        <v>0.13273599999999999</v>
      </c>
      <c r="P222">
        <v>0.13638800000000001</v>
      </c>
      <c r="Q222">
        <v>0.139288</v>
      </c>
      <c r="R222">
        <v>0.14272399999999999</v>
      </c>
      <c r="S222">
        <v>0.14568</v>
      </c>
      <c r="T222">
        <v>0.14912700000000001</v>
      </c>
      <c r="U222">
        <v>0.15170900000000001</v>
      </c>
      <c r="V222">
        <v>0.15488399999999999</v>
      </c>
      <c r="W222">
        <v>0.15948899999999999</v>
      </c>
      <c r="X222">
        <v>0.16472700000000001</v>
      </c>
      <c r="Y222">
        <v>0.17017199999999999</v>
      </c>
      <c r="Z222">
        <v>0.17688200000000001</v>
      </c>
      <c r="AA222">
        <v>0.184221</v>
      </c>
      <c r="AB222">
        <v>0.190554</v>
      </c>
      <c r="AC222">
        <v>0.19692200000000001</v>
      </c>
      <c r="AD222">
        <v>0.202625</v>
      </c>
      <c r="AE222">
        <v>0.20755699999999999</v>
      </c>
      <c r="AF222">
        <v>0.212314</v>
      </c>
      <c r="AG222">
        <v>0.217332</v>
      </c>
      <c r="AH222">
        <v>0.22208</v>
      </c>
      <c r="AI222">
        <v>0.22761899999999999</v>
      </c>
      <c r="AJ222">
        <v>0.23267299999999999</v>
      </c>
      <c r="AK222" t="s">
        <v>378</v>
      </c>
    </row>
    <row r="223" spans="1:37">
      <c r="A223" t="s">
        <v>1290</v>
      </c>
      <c r="B223" t="s">
        <v>1708</v>
      </c>
      <c r="C223" t="s">
        <v>1709</v>
      </c>
      <c r="D223" t="s">
        <v>1655</v>
      </c>
      <c r="E223">
        <v>5.0930000000000003E-2</v>
      </c>
      <c r="F223">
        <v>0.15071799999999999</v>
      </c>
      <c r="G223">
        <v>0.138317</v>
      </c>
      <c r="H223">
        <v>0.153472</v>
      </c>
      <c r="I223">
        <v>0.158799</v>
      </c>
      <c r="J223">
        <v>0.16248399999999999</v>
      </c>
      <c r="K223">
        <v>0.165434</v>
      </c>
      <c r="L223">
        <v>0.168631</v>
      </c>
      <c r="M223">
        <v>0.17244599999999999</v>
      </c>
      <c r="N223">
        <v>0.17719199999999999</v>
      </c>
      <c r="O223">
        <v>0.181865</v>
      </c>
      <c r="P223">
        <v>0.18686900000000001</v>
      </c>
      <c r="Q223">
        <v>0.19084300000000001</v>
      </c>
      <c r="R223">
        <v>0.195549</v>
      </c>
      <c r="S223">
        <v>0.1996</v>
      </c>
      <c r="T223">
        <v>0.204323</v>
      </c>
      <c r="U223">
        <v>0.20785999999999999</v>
      </c>
      <c r="V223">
        <v>0.21221000000000001</v>
      </c>
      <c r="W223">
        <v>0.21851999999999999</v>
      </c>
      <c r="X223">
        <v>0.22569700000000001</v>
      </c>
      <c r="Y223">
        <v>0.233156</v>
      </c>
      <c r="Z223">
        <v>0.24235000000000001</v>
      </c>
      <c r="AA223">
        <v>0.25240600000000002</v>
      </c>
      <c r="AB223">
        <v>0.26108300000000001</v>
      </c>
      <c r="AC223">
        <v>0.26980700000000002</v>
      </c>
      <c r="AD223">
        <v>0.27762199999999998</v>
      </c>
      <c r="AE223">
        <v>0.28437800000000002</v>
      </c>
      <c r="AF223">
        <v>0.29089700000000002</v>
      </c>
      <c r="AG223">
        <v>0.29777199999999998</v>
      </c>
      <c r="AH223">
        <v>0.30427700000000002</v>
      </c>
      <c r="AI223">
        <v>0.31186599999999998</v>
      </c>
      <c r="AJ223">
        <v>0.31879099999999999</v>
      </c>
      <c r="AK223" s="25">
        <v>6.0999999999999999E-2</v>
      </c>
    </row>
    <row r="224" spans="1:37">
      <c r="A224" t="s">
        <v>1293</v>
      </c>
      <c r="B224" t="s">
        <v>1710</v>
      </c>
      <c r="C224" t="s">
        <v>1711</v>
      </c>
      <c r="D224" t="s">
        <v>1655</v>
      </c>
      <c r="E224">
        <v>5.4847E-2</v>
      </c>
      <c r="F224">
        <v>0.15765199999999999</v>
      </c>
      <c r="G224">
        <v>0.144681</v>
      </c>
      <c r="H224">
        <v>0.16053300000000001</v>
      </c>
      <c r="I224">
        <v>0.166105</v>
      </c>
      <c r="J224">
        <v>0.16996</v>
      </c>
      <c r="K224">
        <v>0.173045</v>
      </c>
      <c r="L224">
        <v>0.17638999999999999</v>
      </c>
      <c r="M224">
        <v>0.18038000000000001</v>
      </c>
      <c r="N224">
        <v>0.18534500000000001</v>
      </c>
      <c r="O224">
        <v>0.19023300000000001</v>
      </c>
      <c r="P224">
        <v>0.195467</v>
      </c>
      <c r="Q224">
        <v>0.19962299999999999</v>
      </c>
      <c r="R224">
        <v>0.20454600000000001</v>
      </c>
      <c r="S224">
        <v>0.208784</v>
      </c>
      <c r="T224">
        <v>0.213724</v>
      </c>
      <c r="U224">
        <v>0.21742300000000001</v>
      </c>
      <c r="V224">
        <v>0.221973</v>
      </c>
      <c r="W224">
        <v>0.228574</v>
      </c>
      <c r="X224">
        <v>0.23608100000000001</v>
      </c>
      <c r="Y224">
        <v>0.24388399999999999</v>
      </c>
      <c r="Z224">
        <v>0.25350099999999998</v>
      </c>
      <c r="AA224">
        <v>0.264019</v>
      </c>
      <c r="AB224">
        <v>0.27309499999999998</v>
      </c>
      <c r="AC224">
        <v>0.282221</v>
      </c>
      <c r="AD224">
        <v>0.29039500000000001</v>
      </c>
      <c r="AE224">
        <v>0.29746299999999998</v>
      </c>
      <c r="AF224">
        <v>0.30428100000000002</v>
      </c>
      <c r="AG224">
        <v>0.311473</v>
      </c>
      <c r="AH224">
        <v>0.31827699999999998</v>
      </c>
      <c r="AI224">
        <v>0.32621499999999998</v>
      </c>
      <c r="AJ224">
        <v>0.33345900000000001</v>
      </c>
      <c r="AK224" s="25">
        <v>0.06</v>
      </c>
    </row>
    <row r="225" spans="1:37">
      <c r="A225" t="s">
        <v>1296</v>
      </c>
      <c r="B225" t="s">
        <v>1712</v>
      </c>
      <c r="C225" t="s">
        <v>1713</v>
      </c>
      <c r="D225" t="s">
        <v>1655</v>
      </c>
      <c r="E225">
        <v>5.9582000000000003E-2</v>
      </c>
      <c r="F225">
        <v>0.21304300000000001</v>
      </c>
      <c r="G225">
        <v>0.19551399999999999</v>
      </c>
      <c r="H225">
        <v>0.21693599999999999</v>
      </c>
      <c r="I225">
        <v>0.224465</v>
      </c>
      <c r="J225">
        <v>0.22967499999999999</v>
      </c>
      <c r="K225">
        <v>0.233844</v>
      </c>
      <c r="L225">
        <v>0.23836399999999999</v>
      </c>
      <c r="M225">
        <v>0.243756</v>
      </c>
      <c r="N225">
        <v>0.25046499999999999</v>
      </c>
      <c r="O225">
        <v>0.25707000000000002</v>
      </c>
      <c r="P225">
        <v>0.26414300000000002</v>
      </c>
      <c r="Q225">
        <v>0.26976</v>
      </c>
      <c r="R225">
        <v>0.27641300000000002</v>
      </c>
      <c r="S225">
        <v>0.28213899999999997</v>
      </c>
      <c r="T225">
        <v>0.28881400000000002</v>
      </c>
      <c r="U225">
        <v>0.29381400000000002</v>
      </c>
      <c r="V225">
        <v>0.29996299999999998</v>
      </c>
      <c r="W225">
        <v>0.30888199999999999</v>
      </c>
      <c r="X225">
        <v>0.31902700000000001</v>
      </c>
      <c r="Y225">
        <v>0.329571</v>
      </c>
      <c r="Z225">
        <v>0.34256700000000001</v>
      </c>
      <c r="AA225">
        <v>0.35678100000000001</v>
      </c>
      <c r="AB225">
        <v>0.36904599999999999</v>
      </c>
      <c r="AC225">
        <v>0.38137799999999999</v>
      </c>
      <c r="AD225">
        <v>0.392424</v>
      </c>
      <c r="AE225">
        <v>0.40197500000000003</v>
      </c>
      <c r="AF225">
        <v>0.41118900000000003</v>
      </c>
      <c r="AG225">
        <v>0.42090699999999998</v>
      </c>
      <c r="AH225">
        <v>0.43010199999999998</v>
      </c>
      <c r="AI225">
        <v>0.44082900000000003</v>
      </c>
      <c r="AJ225">
        <v>0.45061800000000002</v>
      </c>
      <c r="AK225" s="25">
        <v>6.7000000000000004E-2</v>
      </c>
    </row>
    <row r="226" spans="1:37">
      <c r="A226" t="s">
        <v>1345</v>
      </c>
      <c r="B226" t="s">
        <v>1714</v>
      </c>
      <c r="C226" t="s">
        <v>1715</v>
      </c>
      <c r="D226" t="s">
        <v>1655</v>
      </c>
      <c r="E226">
        <v>319.48291</v>
      </c>
      <c r="F226">
        <v>294.87496900000002</v>
      </c>
      <c r="G226">
        <v>262.73184199999997</v>
      </c>
      <c r="H226">
        <v>283.02716099999998</v>
      </c>
      <c r="I226">
        <v>284.32098400000001</v>
      </c>
      <c r="J226">
        <v>282.446594</v>
      </c>
      <c r="K226">
        <v>279.19751000000002</v>
      </c>
      <c r="L226">
        <v>276.30447400000003</v>
      </c>
      <c r="M226">
        <v>274.32559199999997</v>
      </c>
      <c r="N226">
        <v>273.66589399999998</v>
      </c>
      <c r="O226">
        <v>272.70172100000002</v>
      </c>
      <c r="P226">
        <v>272.04361</v>
      </c>
      <c r="Q226">
        <v>269.736176</v>
      </c>
      <c r="R226">
        <v>268.33822600000002</v>
      </c>
      <c r="S226">
        <v>265.91952500000002</v>
      </c>
      <c r="T226">
        <v>264.28298999999998</v>
      </c>
      <c r="U226">
        <v>261.02706899999998</v>
      </c>
      <c r="V226">
        <v>258.72796599999998</v>
      </c>
      <c r="W226">
        <v>258.66137700000002</v>
      </c>
      <c r="X226">
        <v>259.37530500000003</v>
      </c>
      <c r="Y226">
        <v>260.14367700000003</v>
      </c>
      <c r="Z226">
        <v>262.52593999999999</v>
      </c>
      <c r="AA226">
        <v>265.45510899999999</v>
      </c>
      <c r="AB226">
        <v>266.58355699999998</v>
      </c>
      <c r="AC226">
        <v>267.46752900000001</v>
      </c>
      <c r="AD226">
        <v>267.19854700000002</v>
      </c>
      <c r="AE226">
        <v>265.72949199999999</v>
      </c>
      <c r="AF226">
        <v>263.90344199999998</v>
      </c>
      <c r="AG226">
        <v>262.27267499999999</v>
      </c>
      <c r="AH226">
        <v>260.19622800000002</v>
      </c>
      <c r="AI226">
        <v>258.91787699999998</v>
      </c>
      <c r="AJ226">
        <v>256.95855699999998</v>
      </c>
      <c r="AK226" s="25">
        <v>-7.0000000000000001E-3</v>
      </c>
    </row>
    <row r="227" spans="1:37">
      <c r="A227" t="s">
        <v>1716</v>
      </c>
      <c r="B227" t="s">
        <v>1717</v>
      </c>
      <c r="C227" t="s">
        <v>1718</v>
      </c>
      <c r="D227" t="s">
        <v>1655</v>
      </c>
      <c r="E227">
        <v>772.67767300000003</v>
      </c>
      <c r="F227">
        <v>736.95050000000003</v>
      </c>
      <c r="G227">
        <v>687.99163799999997</v>
      </c>
      <c r="H227">
        <v>727.10223399999995</v>
      </c>
      <c r="I227">
        <v>738.14544699999999</v>
      </c>
      <c r="J227">
        <v>742.65130599999998</v>
      </c>
      <c r="K227">
        <v>743.92443800000001</v>
      </c>
      <c r="L227">
        <v>745.47619599999996</v>
      </c>
      <c r="M227">
        <v>749.99304199999995</v>
      </c>
      <c r="N227">
        <v>757.20263699999998</v>
      </c>
      <c r="O227">
        <v>763.40808100000004</v>
      </c>
      <c r="P227">
        <v>769.81927499999995</v>
      </c>
      <c r="Q227">
        <v>772.79425000000003</v>
      </c>
      <c r="R227">
        <v>778.082581</v>
      </c>
      <c r="S227">
        <v>781.39862100000005</v>
      </c>
      <c r="T227">
        <v>786.34545900000001</v>
      </c>
      <c r="U227">
        <v>788.978027</v>
      </c>
      <c r="V227">
        <v>794.36810300000002</v>
      </c>
      <c r="W227">
        <v>804.42987100000005</v>
      </c>
      <c r="X227">
        <v>816.61163299999998</v>
      </c>
      <c r="Y227">
        <v>828.67669699999999</v>
      </c>
      <c r="Z227">
        <v>843.83483899999999</v>
      </c>
      <c r="AA227">
        <v>860.84759499999996</v>
      </c>
      <c r="AB227">
        <v>873.83801300000005</v>
      </c>
      <c r="AC227">
        <v>886.426331</v>
      </c>
      <c r="AD227">
        <v>897.88073699999995</v>
      </c>
      <c r="AE227">
        <v>907.23095699999999</v>
      </c>
      <c r="AF227">
        <v>915.86328100000003</v>
      </c>
      <c r="AG227">
        <v>924.57019000000003</v>
      </c>
      <c r="AH227">
        <v>932.62127699999996</v>
      </c>
      <c r="AI227">
        <v>941.98913600000003</v>
      </c>
      <c r="AJ227">
        <v>950.24414100000001</v>
      </c>
      <c r="AK227" s="25">
        <v>7.0000000000000001E-3</v>
      </c>
    </row>
    <row r="228" spans="1:37">
      <c r="A228" t="s">
        <v>1719</v>
      </c>
      <c r="C228" t="s">
        <v>1720</v>
      </c>
    </row>
    <row r="229" spans="1:37">
      <c r="A229" t="s">
        <v>1721</v>
      </c>
      <c r="B229" t="s">
        <v>1722</v>
      </c>
      <c r="C229" t="s">
        <v>1723</v>
      </c>
      <c r="D229" t="s">
        <v>1724</v>
      </c>
      <c r="E229">
        <v>1808.001221</v>
      </c>
      <c r="F229">
        <v>1718.2308350000001</v>
      </c>
      <c r="G229">
        <v>1657.753784</v>
      </c>
      <c r="H229">
        <v>1663.4758300000001</v>
      </c>
      <c r="I229">
        <v>1669.635254</v>
      </c>
      <c r="J229">
        <v>1676.81897</v>
      </c>
      <c r="K229">
        <v>1658.5627440000001</v>
      </c>
      <c r="L229">
        <v>1694.850342</v>
      </c>
      <c r="M229">
        <v>1698.4610600000001</v>
      </c>
      <c r="N229">
        <v>1702.06897</v>
      </c>
      <c r="O229">
        <v>1717.465698</v>
      </c>
      <c r="P229">
        <v>1719.6733400000001</v>
      </c>
      <c r="Q229">
        <v>1731.8823239999999</v>
      </c>
      <c r="R229">
        <v>1739.742432</v>
      </c>
      <c r="S229">
        <v>1752.3895259999999</v>
      </c>
      <c r="T229">
        <v>1762.087769</v>
      </c>
      <c r="U229">
        <v>1763.626953</v>
      </c>
      <c r="V229">
        <v>1770.515991</v>
      </c>
      <c r="W229">
        <v>1762.8125</v>
      </c>
      <c r="X229">
        <v>1764.7639160000001</v>
      </c>
      <c r="Y229">
        <v>1762.1983640000001</v>
      </c>
      <c r="Z229">
        <v>1774.244019</v>
      </c>
      <c r="AA229">
        <v>1786.0135499999999</v>
      </c>
      <c r="AB229">
        <v>1797.345337</v>
      </c>
      <c r="AC229">
        <v>1809.100342</v>
      </c>
      <c r="AD229">
        <v>1824.405518</v>
      </c>
      <c r="AE229">
        <v>1835.0886230000001</v>
      </c>
      <c r="AF229">
        <v>1852.1182859999999</v>
      </c>
      <c r="AG229">
        <v>1865.626831</v>
      </c>
      <c r="AH229">
        <v>1880.1951899999999</v>
      </c>
      <c r="AI229">
        <v>1896.0913089999999</v>
      </c>
      <c r="AJ229">
        <v>1909.4995120000001</v>
      </c>
      <c r="AK229" s="25">
        <v>2E-3</v>
      </c>
    </row>
    <row r="230" spans="1:37">
      <c r="A230" t="s">
        <v>1725</v>
      </c>
      <c r="B230" t="s">
        <v>1726</v>
      </c>
      <c r="C230" t="s">
        <v>1727</v>
      </c>
      <c r="D230" t="s">
        <v>1728</v>
      </c>
      <c r="E230">
        <v>3.4668839999999999</v>
      </c>
      <c r="F230">
        <v>3.4893709999999998</v>
      </c>
      <c r="G230">
        <v>3.512003</v>
      </c>
      <c r="H230">
        <v>3.5347819999999999</v>
      </c>
      <c r="I230">
        <v>3.5577100000000002</v>
      </c>
      <c r="J230">
        <v>3.5807850000000001</v>
      </c>
      <c r="K230">
        <v>3.6040100000000002</v>
      </c>
      <c r="L230">
        <v>3.627386</v>
      </c>
      <c r="M230">
        <v>3.6509140000000002</v>
      </c>
      <c r="N230">
        <v>3.6745939999999999</v>
      </c>
      <c r="O230">
        <v>3.6984279999999998</v>
      </c>
      <c r="P230">
        <v>3.7224159999999999</v>
      </c>
      <c r="Q230">
        <v>3.7465600000000001</v>
      </c>
      <c r="R230">
        <v>3.7708599999999999</v>
      </c>
      <c r="S230">
        <v>3.795318</v>
      </c>
      <c r="T230">
        <v>3.8199350000000001</v>
      </c>
      <c r="U230">
        <v>3.8447119999999999</v>
      </c>
      <c r="V230">
        <v>3.8696489999999999</v>
      </c>
      <c r="W230">
        <v>3.8947479999999999</v>
      </c>
      <c r="X230">
        <v>3.9200089999999999</v>
      </c>
      <c r="Y230">
        <v>3.9454349999999998</v>
      </c>
      <c r="Z230">
        <v>3.971025</v>
      </c>
      <c r="AA230">
        <v>3.9967820000000001</v>
      </c>
      <c r="AB230">
        <v>4.0227050000000002</v>
      </c>
      <c r="AC230">
        <v>4.0487970000000004</v>
      </c>
      <c r="AD230">
        <v>4.0750580000000003</v>
      </c>
      <c r="AE230">
        <v>4.1014889999999999</v>
      </c>
      <c r="AF230">
        <v>4.1280910000000004</v>
      </c>
      <c r="AG230">
        <v>4.1548660000000002</v>
      </c>
      <c r="AH230">
        <v>4.1818150000000003</v>
      </c>
      <c r="AI230">
        <v>4.208939</v>
      </c>
      <c r="AJ230">
        <v>4.2362380000000002</v>
      </c>
      <c r="AK230" s="25">
        <v>6.0000000000000001E-3</v>
      </c>
    </row>
    <row r="231" spans="1:37">
      <c r="A231" t="s">
        <v>427</v>
      </c>
      <c r="C231" t="s">
        <v>1729</v>
      </c>
    </row>
    <row r="232" spans="1:37">
      <c r="A232" t="s">
        <v>1730</v>
      </c>
      <c r="B232" t="s">
        <v>1731</v>
      </c>
      <c r="C232" t="s">
        <v>1732</v>
      </c>
      <c r="D232" t="s">
        <v>433</v>
      </c>
      <c r="E232">
        <v>521.50610400000005</v>
      </c>
      <c r="F232">
        <v>491.89144900000002</v>
      </c>
      <c r="G232">
        <v>470.51074199999999</v>
      </c>
      <c r="H232">
        <v>467.58624300000002</v>
      </c>
      <c r="I232">
        <v>464.29705799999999</v>
      </c>
      <c r="J232">
        <v>460.81079099999999</v>
      </c>
      <c r="K232">
        <v>448.85449199999999</v>
      </c>
      <c r="L232">
        <v>450.10318000000001</v>
      </c>
      <c r="M232">
        <v>441.07009900000003</v>
      </c>
      <c r="N232">
        <v>430.68469199999998</v>
      </c>
      <c r="O232">
        <v>421.94329800000003</v>
      </c>
      <c r="P232">
        <v>410.18606599999998</v>
      </c>
      <c r="Q232">
        <v>401.05850199999998</v>
      </c>
      <c r="R232">
        <v>391.123535</v>
      </c>
      <c r="S232">
        <v>382.45873999999998</v>
      </c>
      <c r="T232">
        <v>373.329071</v>
      </c>
      <c r="U232">
        <v>362.72820999999999</v>
      </c>
      <c r="V232">
        <v>353.49624599999999</v>
      </c>
      <c r="W232">
        <v>341.66570999999999</v>
      </c>
      <c r="X232">
        <v>332.04135100000002</v>
      </c>
      <c r="Y232">
        <v>321.86276199999998</v>
      </c>
      <c r="Z232">
        <v>314.58615099999997</v>
      </c>
      <c r="AA232">
        <v>307.41235399999999</v>
      </c>
      <c r="AB232">
        <v>300.31597900000003</v>
      </c>
      <c r="AC232">
        <v>293.440338</v>
      </c>
      <c r="AD232">
        <v>287.26907299999999</v>
      </c>
      <c r="AE232">
        <v>280.50125100000002</v>
      </c>
      <c r="AF232">
        <v>274.825378</v>
      </c>
      <c r="AG232">
        <v>268.73440599999998</v>
      </c>
      <c r="AH232">
        <v>262.91281099999998</v>
      </c>
      <c r="AI232">
        <v>257.38211100000001</v>
      </c>
      <c r="AJ232">
        <v>251.62222299999999</v>
      </c>
      <c r="AK232" s="25">
        <v>-2.3E-2</v>
      </c>
    </row>
    <row r="233" spans="1:37">
      <c r="A233" t="s">
        <v>1733</v>
      </c>
      <c r="B233" t="s">
        <v>1734</v>
      </c>
      <c r="C233" t="s">
        <v>1735</v>
      </c>
      <c r="D233" t="s">
        <v>433</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t="s">
        <v>378</v>
      </c>
    </row>
    <row r="234" spans="1:37">
      <c r="A234" t="s">
        <v>1736</v>
      </c>
      <c r="B234" t="s">
        <v>1737</v>
      </c>
      <c r="C234" t="s">
        <v>1738</v>
      </c>
      <c r="D234" t="s">
        <v>433</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t="s">
        <v>378</v>
      </c>
    </row>
    <row r="235" spans="1:37">
      <c r="A235" t="s">
        <v>1739</v>
      </c>
      <c r="B235" t="s">
        <v>1740</v>
      </c>
      <c r="C235" t="s">
        <v>1741</v>
      </c>
      <c r="D235" t="s">
        <v>433</v>
      </c>
      <c r="E235">
        <v>0</v>
      </c>
      <c r="F235">
        <v>0.52697499999999997</v>
      </c>
      <c r="G235">
        <v>1.5143690000000001</v>
      </c>
      <c r="H235">
        <v>3.0158390000000002</v>
      </c>
      <c r="I235">
        <v>5.0035619999999996</v>
      </c>
      <c r="J235">
        <v>7.4717159999999998</v>
      </c>
      <c r="K235">
        <v>11.344688</v>
      </c>
      <c r="L235">
        <v>17.134180000000001</v>
      </c>
      <c r="M235">
        <v>24.145175999999999</v>
      </c>
      <c r="N235">
        <v>32.514465000000001</v>
      </c>
      <c r="O235">
        <v>42.433998000000003</v>
      </c>
      <c r="P235">
        <v>51.791645000000003</v>
      </c>
      <c r="Q235">
        <v>61.200885999999997</v>
      </c>
      <c r="R235">
        <v>70.241348000000002</v>
      </c>
      <c r="S235">
        <v>79.265220999999997</v>
      </c>
      <c r="T235">
        <v>87.958259999999996</v>
      </c>
      <c r="U235">
        <v>95.986808999999994</v>
      </c>
      <c r="V235">
        <v>104.042969</v>
      </c>
      <c r="W235">
        <v>110.94708300000001</v>
      </c>
      <c r="X235">
        <v>118.152435</v>
      </c>
      <c r="Y235">
        <v>124.77964799999999</v>
      </c>
      <c r="Z235">
        <v>132.21133399999999</v>
      </c>
      <c r="AA235">
        <v>139.450592</v>
      </c>
      <c r="AB235">
        <v>146.484253</v>
      </c>
      <c r="AC235">
        <v>153.383835</v>
      </c>
      <c r="AD235">
        <v>160.43147300000001</v>
      </c>
      <c r="AE235">
        <v>166.91883899999999</v>
      </c>
      <c r="AF235">
        <v>173.83674600000001</v>
      </c>
      <c r="AG235">
        <v>180.28772000000001</v>
      </c>
      <c r="AH235">
        <v>186.69940199999999</v>
      </c>
      <c r="AI235">
        <v>193.10943599999999</v>
      </c>
      <c r="AJ235">
        <v>199.131348</v>
      </c>
      <c r="AK235" t="s">
        <v>378</v>
      </c>
    </row>
    <row r="236" spans="1:37">
      <c r="A236" t="s">
        <v>1742</v>
      </c>
      <c r="C236" t="s">
        <v>1743</v>
      </c>
    </row>
    <row r="237" spans="1:37">
      <c r="A237" t="s">
        <v>1744</v>
      </c>
      <c r="B237" t="s">
        <v>1745</v>
      </c>
      <c r="C237" t="s">
        <v>1746</v>
      </c>
      <c r="D237" t="s">
        <v>1724</v>
      </c>
      <c r="E237">
        <v>416.68075599999997</v>
      </c>
      <c r="F237">
        <v>407.26275600000002</v>
      </c>
      <c r="G237">
        <v>398.79177900000002</v>
      </c>
      <c r="H237">
        <v>390.06436200000002</v>
      </c>
      <c r="I237">
        <v>380.78823899999998</v>
      </c>
      <c r="J237">
        <v>371.09448200000003</v>
      </c>
      <c r="K237">
        <v>361.78509500000001</v>
      </c>
      <c r="L237">
        <v>353.38494900000001</v>
      </c>
      <c r="M237">
        <v>343.757385</v>
      </c>
      <c r="N237">
        <v>334.93743899999998</v>
      </c>
      <c r="O237">
        <v>325.658997</v>
      </c>
      <c r="P237">
        <v>316.62124599999999</v>
      </c>
      <c r="Q237">
        <v>312.55502300000001</v>
      </c>
      <c r="R237">
        <v>308.57278400000001</v>
      </c>
      <c r="S237">
        <v>304.31832900000001</v>
      </c>
      <c r="T237">
        <v>300.87554899999998</v>
      </c>
      <c r="U237">
        <v>296.75357100000002</v>
      </c>
      <c r="V237">
        <v>292.41329999999999</v>
      </c>
      <c r="W237">
        <v>287.91986100000003</v>
      </c>
      <c r="X237">
        <v>283.51501500000001</v>
      </c>
      <c r="Y237">
        <v>279.57330300000001</v>
      </c>
      <c r="Z237">
        <v>275.98336799999998</v>
      </c>
      <c r="AA237">
        <v>274.83984400000003</v>
      </c>
      <c r="AB237">
        <v>273.64166299999999</v>
      </c>
      <c r="AC237">
        <v>272.452271</v>
      </c>
      <c r="AD237">
        <v>271.18127399999997</v>
      </c>
      <c r="AE237">
        <v>269.86807299999998</v>
      </c>
      <c r="AF237">
        <v>268.49392699999999</v>
      </c>
      <c r="AG237">
        <v>267.26947000000001</v>
      </c>
      <c r="AH237">
        <v>265.82373000000001</v>
      </c>
      <c r="AI237">
        <v>264.61566199999999</v>
      </c>
      <c r="AJ237">
        <v>262.668091</v>
      </c>
      <c r="AK237" s="25">
        <v>-1.4999999999999999E-2</v>
      </c>
    </row>
    <row r="238" spans="1:37">
      <c r="A238" t="s">
        <v>1725</v>
      </c>
      <c r="B238" t="s">
        <v>1747</v>
      </c>
      <c r="C238" t="s">
        <v>1748</v>
      </c>
      <c r="D238" t="s">
        <v>1728</v>
      </c>
      <c r="E238">
        <v>4.8133650000000001</v>
      </c>
      <c r="F238">
        <v>4.8419600000000003</v>
      </c>
      <c r="G238">
        <v>4.8707260000000003</v>
      </c>
      <c r="H238">
        <v>4.8996630000000003</v>
      </c>
      <c r="I238">
        <v>4.9287720000000004</v>
      </c>
      <c r="J238">
        <v>4.9580539999999997</v>
      </c>
      <c r="K238">
        <v>4.9875090000000002</v>
      </c>
      <c r="L238">
        <v>5.0171400000000004</v>
      </c>
      <c r="M238">
        <v>5.0469470000000003</v>
      </c>
      <c r="N238">
        <v>5.0769310000000001</v>
      </c>
      <c r="O238">
        <v>5.1070919999999997</v>
      </c>
      <c r="P238">
        <v>5.1374339999999998</v>
      </c>
      <c r="Q238">
        <v>5.1679550000000001</v>
      </c>
      <c r="R238">
        <v>5.198658</v>
      </c>
      <c r="S238">
        <v>5.2295429999999996</v>
      </c>
      <c r="T238">
        <v>5.2606109999999999</v>
      </c>
      <c r="U238">
        <v>5.2918640000000003</v>
      </c>
      <c r="V238">
        <v>5.3233030000000001</v>
      </c>
      <c r="W238">
        <v>5.3549290000000003</v>
      </c>
      <c r="X238">
        <v>5.3867419999999999</v>
      </c>
      <c r="Y238">
        <v>5.4187450000000004</v>
      </c>
      <c r="Z238">
        <v>5.4509379999999998</v>
      </c>
      <c r="AA238">
        <v>5.4833220000000003</v>
      </c>
      <c r="AB238">
        <v>5.515898</v>
      </c>
      <c r="AC238">
        <v>5.548667</v>
      </c>
      <c r="AD238">
        <v>5.5816319999999999</v>
      </c>
      <c r="AE238">
        <v>5.6147919999999996</v>
      </c>
      <c r="AF238">
        <v>5.6481500000000002</v>
      </c>
      <c r="AG238">
        <v>5.681705</v>
      </c>
      <c r="AH238">
        <v>5.7154600000000002</v>
      </c>
      <c r="AI238">
        <v>5.7494160000000001</v>
      </c>
      <c r="AJ238">
        <v>5.7835729999999996</v>
      </c>
      <c r="AK238" s="25">
        <v>6.0000000000000001E-3</v>
      </c>
    </row>
    <row r="239" spans="1:37">
      <c r="A239" t="s">
        <v>427</v>
      </c>
      <c r="C239" t="s">
        <v>1749</v>
      </c>
    </row>
    <row r="240" spans="1:37">
      <c r="A240" t="s">
        <v>1730</v>
      </c>
      <c r="B240" t="s">
        <v>1750</v>
      </c>
      <c r="C240" t="s">
        <v>1751</v>
      </c>
      <c r="D240" t="s">
        <v>433</v>
      </c>
      <c r="E240">
        <v>86.762908999999993</v>
      </c>
      <c r="F240">
        <v>83.888274999999993</v>
      </c>
      <c r="G240">
        <v>81.786179000000004</v>
      </c>
      <c r="H240">
        <v>79.713561999999996</v>
      </c>
      <c r="I240">
        <v>77.328322999999997</v>
      </c>
      <c r="J240">
        <v>74.885193000000001</v>
      </c>
      <c r="K240">
        <v>72.547470000000004</v>
      </c>
      <c r="L240">
        <v>70.419083000000001</v>
      </c>
      <c r="M240">
        <v>68.065933000000001</v>
      </c>
      <c r="N240">
        <v>65.894469999999998</v>
      </c>
      <c r="O240">
        <v>63.655838000000003</v>
      </c>
      <c r="P240">
        <v>61.487968000000002</v>
      </c>
      <c r="Q240">
        <v>60.298920000000003</v>
      </c>
      <c r="R240">
        <v>59.139111</v>
      </c>
      <c r="S240">
        <v>57.934631000000003</v>
      </c>
      <c r="T240">
        <v>56.893661000000002</v>
      </c>
      <c r="U240">
        <v>55.738669999999999</v>
      </c>
      <c r="V240">
        <v>54.559601000000001</v>
      </c>
      <c r="W240">
        <v>53.357571</v>
      </c>
      <c r="X240">
        <v>52.175316000000002</v>
      </c>
      <c r="Y240">
        <v>51.082152999999998</v>
      </c>
      <c r="Z240">
        <v>50.042487999999999</v>
      </c>
      <c r="AA240">
        <v>49.484451</v>
      </c>
      <c r="AB240">
        <v>48.918686000000001</v>
      </c>
      <c r="AC240">
        <v>48.354584000000003</v>
      </c>
      <c r="AD240">
        <v>47.777340000000002</v>
      </c>
      <c r="AE240">
        <v>47.193809999999999</v>
      </c>
      <c r="AF240">
        <v>46.601151000000002</v>
      </c>
      <c r="AG240">
        <v>46.034393000000001</v>
      </c>
      <c r="AH240">
        <v>45.430283000000003</v>
      </c>
      <c r="AI240">
        <v>44.867534999999997</v>
      </c>
      <c r="AJ240">
        <v>44.178997000000003</v>
      </c>
      <c r="AK240" s="25">
        <v>-2.1999999999999999E-2</v>
      </c>
    </row>
    <row r="241" spans="1:37">
      <c r="A241" t="s">
        <v>1733</v>
      </c>
      <c r="B241" t="s">
        <v>1752</v>
      </c>
      <c r="C241" t="s">
        <v>1753</v>
      </c>
      <c r="D241" t="s">
        <v>433</v>
      </c>
      <c r="E241">
        <v>2.235385</v>
      </c>
      <c r="F241">
        <v>3.1720579999999998</v>
      </c>
      <c r="G241">
        <v>2.2901669999999998</v>
      </c>
      <c r="H241">
        <v>1.512731</v>
      </c>
      <c r="I241">
        <v>1.4010910000000001</v>
      </c>
      <c r="J241">
        <v>1.295466</v>
      </c>
      <c r="K241">
        <v>1.1966049999999999</v>
      </c>
      <c r="L241">
        <v>1.1110519999999999</v>
      </c>
      <c r="M241">
        <v>1.0226010000000001</v>
      </c>
      <c r="N241">
        <v>0.94117600000000001</v>
      </c>
      <c r="O241">
        <v>0.86241699999999999</v>
      </c>
      <c r="P241">
        <v>0.78502000000000005</v>
      </c>
      <c r="Q241">
        <v>0.72052099999999997</v>
      </c>
      <c r="R241">
        <v>0.65945200000000004</v>
      </c>
      <c r="S241">
        <v>0.59842799999999996</v>
      </c>
      <c r="T241">
        <v>0.54247100000000004</v>
      </c>
      <c r="U241">
        <v>0.48840800000000001</v>
      </c>
      <c r="V241">
        <v>0.44191900000000001</v>
      </c>
      <c r="W241">
        <v>0.39324100000000001</v>
      </c>
      <c r="X241">
        <v>0.340754</v>
      </c>
      <c r="Y241">
        <v>0.28739199999999998</v>
      </c>
      <c r="Z241">
        <v>0.241096</v>
      </c>
      <c r="AA241">
        <v>0.23860600000000001</v>
      </c>
      <c r="AB241">
        <v>0.23607</v>
      </c>
      <c r="AC241">
        <v>0.23360300000000001</v>
      </c>
      <c r="AD241">
        <v>0.23108300000000001</v>
      </c>
      <c r="AE241">
        <v>0.228549</v>
      </c>
      <c r="AF241">
        <v>0.22597100000000001</v>
      </c>
      <c r="AG241">
        <v>0.22356699999999999</v>
      </c>
      <c r="AH241">
        <v>0.22099299999999999</v>
      </c>
      <c r="AI241">
        <v>0.21862500000000001</v>
      </c>
      <c r="AJ241">
        <v>0.21570300000000001</v>
      </c>
      <c r="AK241" s="25">
        <v>-7.2999999999999995E-2</v>
      </c>
    </row>
    <row r="242" spans="1:37">
      <c r="A242" t="s">
        <v>1736</v>
      </c>
      <c r="B242" t="s">
        <v>1754</v>
      </c>
      <c r="C242" t="s">
        <v>1755</v>
      </c>
      <c r="D242" t="s">
        <v>433</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t="s">
        <v>378</v>
      </c>
    </row>
    <row r="243" spans="1:37">
      <c r="A243" t="s">
        <v>1739</v>
      </c>
      <c r="B243" t="s">
        <v>1756</v>
      </c>
      <c r="C243" t="s">
        <v>1757</v>
      </c>
      <c r="D243" t="s">
        <v>433</v>
      </c>
      <c r="E243">
        <v>0.41039300000000001</v>
      </c>
      <c r="F243">
        <v>0.45234799999999997</v>
      </c>
      <c r="G243">
        <v>0.49390099999999998</v>
      </c>
      <c r="H243">
        <v>0.53139400000000003</v>
      </c>
      <c r="I243">
        <v>0.56305300000000003</v>
      </c>
      <c r="J243">
        <v>0.58923199999999998</v>
      </c>
      <c r="K243">
        <v>0.61274399999999996</v>
      </c>
      <c r="L243">
        <v>0.63092199999999998</v>
      </c>
      <c r="M243">
        <v>0.64669600000000005</v>
      </c>
      <c r="N243">
        <v>0.66125500000000004</v>
      </c>
      <c r="O243">
        <v>0.67255600000000004</v>
      </c>
      <c r="P243">
        <v>0.68427800000000005</v>
      </c>
      <c r="Q243">
        <v>0.70670699999999997</v>
      </c>
      <c r="R243">
        <v>0.72719999999999996</v>
      </c>
      <c r="S243">
        <v>0.74682499999999996</v>
      </c>
      <c r="T243">
        <v>0.766208</v>
      </c>
      <c r="U243">
        <v>0.78179200000000004</v>
      </c>
      <c r="V243">
        <v>0.79144899999999996</v>
      </c>
      <c r="W243">
        <v>0.80227400000000004</v>
      </c>
      <c r="X243">
        <v>0.81628900000000004</v>
      </c>
      <c r="Y243">
        <v>0.83280699999999996</v>
      </c>
      <c r="Z243">
        <v>0.87219400000000002</v>
      </c>
      <c r="AA243">
        <v>0.92263799999999996</v>
      </c>
      <c r="AB243">
        <v>0.97580299999999998</v>
      </c>
      <c r="AC243">
        <v>1.032022</v>
      </c>
      <c r="AD243">
        <v>1.091134</v>
      </c>
      <c r="AE243">
        <v>1.153429</v>
      </c>
      <c r="AF243">
        <v>1.21899</v>
      </c>
      <c r="AG243">
        <v>1.288945</v>
      </c>
      <c r="AH243">
        <v>1.361761</v>
      </c>
      <c r="AI243">
        <v>1.439959</v>
      </c>
      <c r="AJ243">
        <v>1.5183059999999999</v>
      </c>
      <c r="AK243" s="25">
        <v>4.2999999999999997E-2</v>
      </c>
    </row>
    <row r="244" spans="1:37">
      <c r="A244" t="s">
        <v>1758</v>
      </c>
      <c r="C244" t="s">
        <v>1759</v>
      </c>
    </row>
    <row r="245" spans="1:37">
      <c r="A245" t="s">
        <v>1760</v>
      </c>
      <c r="B245" t="s">
        <v>1761</v>
      </c>
      <c r="C245" t="s">
        <v>1762</v>
      </c>
      <c r="D245" t="s">
        <v>1763</v>
      </c>
      <c r="E245">
        <v>4889.7353519999997</v>
      </c>
      <c r="F245">
        <v>5172.8945309999999</v>
      </c>
      <c r="G245">
        <v>5369.2211909999996</v>
      </c>
      <c r="H245">
        <v>5635.9594729999999</v>
      </c>
      <c r="I245">
        <v>5856.1889650000003</v>
      </c>
      <c r="J245">
        <v>6099.060547</v>
      </c>
      <c r="K245">
        <v>6274.2236329999996</v>
      </c>
      <c r="L245">
        <v>6471.955078</v>
      </c>
      <c r="M245">
        <v>6646.6835940000001</v>
      </c>
      <c r="N245">
        <v>6858.2729490000002</v>
      </c>
      <c r="O245">
        <v>7077.220703</v>
      </c>
      <c r="P245">
        <v>7292.4130859999996</v>
      </c>
      <c r="Q245">
        <v>7504.4599609999996</v>
      </c>
      <c r="R245">
        <v>7718.6914059999999</v>
      </c>
      <c r="S245">
        <v>7924.9443359999996</v>
      </c>
      <c r="T245">
        <v>8159.626953</v>
      </c>
      <c r="U245">
        <v>8386.9414059999999</v>
      </c>
      <c r="V245">
        <v>8592.7763670000004</v>
      </c>
      <c r="W245">
        <v>8843.8056639999995</v>
      </c>
      <c r="X245">
        <v>9060.6689449999994</v>
      </c>
      <c r="Y245">
        <v>9286.4101559999999</v>
      </c>
      <c r="Z245">
        <v>9526.046875</v>
      </c>
      <c r="AA245">
        <v>9805.6396480000003</v>
      </c>
      <c r="AB245">
        <v>10050.751953000001</v>
      </c>
      <c r="AC245">
        <v>10322.514648</v>
      </c>
      <c r="AD245">
        <v>10602.892578000001</v>
      </c>
      <c r="AE245">
        <v>10887.150390999999</v>
      </c>
      <c r="AF245">
        <v>11114.607421999999</v>
      </c>
      <c r="AG245">
        <v>11446.378906</v>
      </c>
      <c r="AH245">
        <v>11778.662109000001</v>
      </c>
      <c r="AI245">
        <v>12084.705078000001</v>
      </c>
      <c r="AJ245">
        <v>12297.649414</v>
      </c>
      <c r="AK245" s="25">
        <v>0.03</v>
      </c>
    </row>
    <row r="246" spans="1:37">
      <c r="A246" t="s">
        <v>1764</v>
      </c>
      <c r="B246" t="s">
        <v>1765</v>
      </c>
      <c r="C246" t="s">
        <v>1766</v>
      </c>
      <c r="D246" t="s">
        <v>1763</v>
      </c>
      <c r="E246">
        <v>1823.1679690000001</v>
      </c>
      <c r="F246">
        <v>1903.9136960000001</v>
      </c>
      <c r="G246">
        <v>1933.1295170000001</v>
      </c>
      <c r="H246">
        <v>1998.883789</v>
      </c>
      <c r="I246">
        <v>2068.7844239999999</v>
      </c>
      <c r="J246">
        <v>2162.3303219999998</v>
      </c>
      <c r="K246">
        <v>2247.318115</v>
      </c>
      <c r="L246">
        <v>2356.8286130000001</v>
      </c>
      <c r="M246">
        <v>2461.5517580000001</v>
      </c>
      <c r="N246">
        <v>2571.1660160000001</v>
      </c>
      <c r="O246">
        <v>2675.6599120000001</v>
      </c>
      <c r="P246">
        <v>2772.7768550000001</v>
      </c>
      <c r="Q246">
        <v>2866.23999</v>
      </c>
      <c r="R246">
        <v>2963.2478030000002</v>
      </c>
      <c r="S246">
        <v>3056.4191890000002</v>
      </c>
      <c r="T246">
        <v>3161.4321289999998</v>
      </c>
      <c r="U246">
        <v>3263.8718260000001</v>
      </c>
      <c r="V246">
        <v>3359.91626</v>
      </c>
      <c r="W246">
        <v>3476.2253420000002</v>
      </c>
      <c r="X246">
        <v>3576.5913089999999</v>
      </c>
      <c r="Y246">
        <v>3684.2946780000002</v>
      </c>
      <c r="Z246">
        <v>3802.8764649999998</v>
      </c>
      <c r="AA246">
        <v>3936.2763669999999</v>
      </c>
      <c r="AB246">
        <v>4056.9555660000001</v>
      </c>
      <c r="AC246">
        <v>4186.9370120000003</v>
      </c>
      <c r="AD246">
        <v>4316.189453</v>
      </c>
      <c r="AE246">
        <v>4446.6005859999996</v>
      </c>
      <c r="AF246">
        <v>4548.1235349999997</v>
      </c>
      <c r="AG246">
        <v>4693.8740230000003</v>
      </c>
      <c r="AH246">
        <v>4842.4111329999996</v>
      </c>
      <c r="AI246">
        <v>4981.8837890000004</v>
      </c>
      <c r="AJ246">
        <v>5077.6445309999999</v>
      </c>
      <c r="AK246" s="25">
        <v>3.4000000000000002E-2</v>
      </c>
    </row>
    <row r="247" spans="1:37">
      <c r="A247" t="s">
        <v>1767</v>
      </c>
      <c r="B247" t="s">
        <v>1768</v>
      </c>
      <c r="C247" t="s">
        <v>1769</v>
      </c>
      <c r="D247" t="s">
        <v>1763</v>
      </c>
      <c r="E247">
        <v>3066.5673830000001</v>
      </c>
      <c r="F247">
        <v>3268.9807129999999</v>
      </c>
      <c r="G247">
        <v>3436.0915530000002</v>
      </c>
      <c r="H247">
        <v>3637.0756839999999</v>
      </c>
      <c r="I247">
        <v>3787.4045409999999</v>
      </c>
      <c r="J247">
        <v>3936.7304690000001</v>
      </c>
      <c r="K247">
        <v>4026.905518</v>
      </c>
      <c r="L247">
        <v>4115.1264650000003</v>
      </c>
      <c r="M247">
        <v>4185.1318359999996</v>
      </c>
      <c r="N247">
        <v>4287.1069340000004</v>
      </c>
      <c r="O247">
        <v>4401.5610349999997</v>
      </c>
      <c r="P247">
        <v>4519.6362300000001</v>
      </c>
      <c r="Q247">
        <v>4638.2202150000003</v>
      </c>
      <c r="R247">
        <v>4755.4433589999999</v>
      </c>
      <c r="S247">
        <v>4868.5253910000001</v>
      </c>
      <c r="T247">
        <v>4998.1948240000002</v>
      </c>
      <c r="U247">
        <v>5123.0693359999996</v>
      </c>
      <c r="V247">
        <v>5232.8598629999997</v>
      </c>
      <c r="W247">
        <v>5367.580078</v>
      </c>
      <c r="X247">
        <v>5484.0776370000003</v>
      </c>
      <c r="Y247">
        <v>5602.1152339999999</v>
      </c>
      <c r="Z247">
        <v>5723.169922</v>
      </c>
      <c r="AA247">
        <v>5869.3632809999999</v>
      </c>
      <c r="AB247">
        <v>5993.7958980000003</v>
      </c>
      <c r="AC247">
        <v>6135.5776370000003</v>
      </c>
      <c r="AD247">
        <v>6286.7036129999997</v>
      </c>
      <c r="AE247">
        <v>6440.5493159999996</v>
      </c>
      <c r="AF247">
        <v>6566.4833980000003</v>
      </c>
      <c r="AG247">
        <v>6752.5043949999999</v>
      </c>
      <c r="AH247">
        <v>6936.2514650000003</v>
      </c>
      <c r="AI247">
        <v>7102.8208009999998</v>
      </c>
      <c r="AJ247">
        <v>7220.0048829999996</v>
      </c>
      <c r="AK247" s="25">
        <v>2.8000000000000001E-2</v>
      </c>
    </row>
    <row r="248" spans="1:37">
      <c r="A248" t="s">
        <v>427</v>
      </c>
      <c r="C248" t="s">
        <v>1770</v>
      </c>
    </row>
    <row r="249" spans="1:37">
      <c r="A249" t="s">
        <v>1730</v>
      </c>
      <c r="B249" t="s">
        <v>1771</v>
      </c>
      <c r="C249" t="s">
        <v>1772</v>
      </c>
      <c r="D249" t="s">
        <v>433</v>
      </c>
      <c r="E249">
        <v>373.04852299999999</v>
      </c>
      <c r="F249">
        <v>492.670593</v>
      </c>
      <c r="G249">
        <v>394.93319700000001</v>
      </c>
      <c r="H249">
        <v>350.71096799999998</v>
      </c>
      <c r="I249">
        <v>276.719177</v>
      </c>
      <c r="J249">
        <v>265.319794</v>
      </c>
      <c r="K249">
        <v>260.57943699999998</v>
      </c>
      <c r="L249">
        <v>278.17538500000001</v>
      </c>
      <c r="M249">
        <v>284.28283699999997</v>
      </c>
      <c r="N249">
        <v>308.31286599999999</v>
      </c>
      <c r="O249">
        <v>306.99047899999999</v>
      </c>
      <c r="P249">
        <v>285.753265</v>
      </c>
      <c r="Q249">
        <v>284.95684799999998</v>
      </c>
      <c r="R249">
        <v>283.84375</v>
      </c>
      <c r="S249">
        <v>284.78430200000003</v>
      </c>
      <c r="T249">
        <v>285.04931599999998</v>
      </c>
      <c r="U249">
        <v>285.632812</v>
      </c>
      <c r="V249">
        <v>304.33828699999998</v>
      </c>
      <c r="W249">
        <v>303.71362299999998</v>
      </c>
      <c r="X249">
        <v>307.30187999999998</v>
      </c>
      <c r="Y249">
        <v>306.49121100000002</v>
      </c>
      <c r="Z249">
        <v>308.65271000000001</v>
      </c>
      <c r="AA249">
        <v>299.987549</v>
      </c>
      <c r="AB249">
        <v>306.015625</v>
      </c>
      <c r="AC249">
        <v>304.55905200000001</v>
      </c>
      <c r="AD249">
        <v>309.45452899999998</v>
      </c>
      <c r="AE249">
        <v>300.39080799999999</v>
      </c>
      <c r="AF249">
        <v>308.00106799999998</v>
      </c>
      <c r="AG249">
        <v>309.27209499999998</v>
      </c>
      <c r="AH249">
        <v>308.45318600000002</v>
      </c>
      <c r="AI249">
        <v>308.37393200000002</v>
      </c>
      <c r="AJ249">
        <v>307.92407200000002</v>
      </c>
      <c r="AK249" s="25">
        <v>-6.0000000000000001E-3</v>
      </c>
    </row>
    <row r="250" spans="1:37">
      <c r="A250" t="s">
        <v>1733</v>
      </c>
      <c r="B250" t="s">
        <v>1773</v>
      </c>
      <c r="C250" t="s">
        <v>1774</v>
      </c>
      <c r="D250" t="s">
        <v>433</v>
      </c>
      <c r="E250">
        <v>540.36908000000005</v>
      </c>
      <c r="F250">
        <v>498.80593900000002</v>
      </c>
      <c r="G250">
        <v>530.86773700000003</v>
      </c>
      <c r="H250">
        <v>441.417664</v>
      </c>
      <c r="I250">
        <v>564.27917500000001</v>
      </c>
      <c r="J250">
        <v>576.58227499999998</v>
      </c>
      <c r="K250">
        <v>584.18585199999995</v>
      </c>
      <c r="L250">
        <v>555.84960899999999</v>
      </c>
      <c r="M250">
        <v>545.10266100000001</v>
      </c>
      <c r="N250">
        <v>501.68563799999998</v>
      </c>
      <c r="O250">
        <v>499.135468</v>
      </c>
      <c r="P250">
        <v>545.90319799999997</v>
      </c>
      <c r="Q250">
        <v>542.17443800000001</v>
      </c>
      <c r="R250">
        <v>540.26293899999996</v>
      </c>
      <c r="S250">
        <v>535.67858899999999</v>
      </c>
      <c r="T250">
        <v>533.48925799999995</v>
      </c>
      <c r="U250">
        <v>527.01733400000001</v>
      </c>
      <c r="V250">
        <v>484.29711900000001</v>
      </c>
      <c r="W250">
        <v>480.47958399999999</v>
      </c>
      <c r="X250">
        <v>467.75619499999999</v>
      </c>
      <c r="Y250">
        <v>461.385986</v>
      </c>
      <c r="Z250">
        <v>450.05603000000002</v>
      </c>
      <c r="AA250">
        <v>460.28247099999999</v>
      </c>
      <c r="AB250">
        <v>437.26474000000002</v>
      </c>
      <c r="AC250">
        <v>433.46252399999997</v>
      </c>
      <c r="AD250">
        <v>416.45068400000002</v>
      </c>
      <c r="AE250">
        <v>430.65518200000002</v>
      </c>
      <c r="AF250">
        <v>407.34439099999997</v>
      </c>
      <c r="AG250">
        <v>403.09491000000003</v>
      </c>
      <c r="AH250">
        <v>399.663544</v>
      </c>
      <c r="AI250">
        <v>394.578033</v>
      </c>
      <c r="AJ250">
        <v>389.05502300000001</v>
      </c>
      <c r="AK250" s="25">
        <v>-1.0999999999999999E-2</v>
      </c>
    </row>
    <row r="251" spans="1:37">
      <c r="A251" t="s">
        <v>1736</v>
      </c>
      <c r="B251" t="s">
        <v>1775</v>
      </c>
      <c r="C251" t="s">
        <v>1776</v>
      </c>
      <c r="D251" t="s">
        <v>433</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t="s">
        <v>378</v>
      </c>
    </row>
    <row r="252" spans="1:37">
      <c r="A252" t="s">
        <v>1739</v>
      </c>
      <c r="B252" t="s">
        <v>1777</v>
      </c>
      <c r="C252" t="s">
        <v>1778</v>
      </c>
      <c r="D252" t="s">
        <v>433</v>
      </c>
      <c r="E252">
        <v>13.90934</v>
      </c>
      <c r="F252">
        <v>17.411318000000001</v>
      </c>
      <c r="G252">
        <v>46.621284000000003</v>
      </c>
      <c r="H252">
        <v>48.038277000000001</v>
      </c>
      <c r="I252">
        <v>39.706840999999997</v>
      </c>
      <c r="J252">
        <v>43.523674</v>
      </c>
      <c r="K252">
        <v>43.648628000000002</v>
      </c>
      <c r="L252">
        <v>45.764015000000001</v>
      </c>
      <c r="M252">
        <v>47.406585999999997</v>
      </c>
      <c r="N252">
        <v>53.271019000000003</v>
      </c>
      <c r="O252">
        <v>56.873711</v>
      </c>
      <c r="P252">
        <v>47.039512999999999</v>
      </c>
      <c r="Q252">
        <v>50.860759999999999</v>
      </c>
      <c r="R252">
        <v>53.761597000000002</v>
      </c>
      <c r="S252">
        <v>56.388420000000004</v>
      </c>
      <c r="T252">
        <v>58.117218000000001</v>
      </c>
      <c r="U252">
        <v>62.389622000000003</v>
      </c>
      <c r="V252">
        <v>72.976546999999997</v>
      </c>
      <c r="W252">
        <v>76.681533999999999</v>
      </c>
      <c r="X252">
        <v>82.116798000000003</v>
      </c>
      <c r="Y252">
        <v>87.664467000000002</v>
      </c>
      <c r="Z252">
        <v>93.609313999999998</v>
      </c>
      <c r="AA252">
        <v>95.873626999999999</v>
      </c>
      <c r="AB252">
        <v>105.837051</v>
      </c>
      <c r="AC252">
        <v>110.33702099999999</v>
      </c>
      <c r="AD252">
        <v>117.40685999999999</v>
      </c>
      <c r="AE252">
        <v>117.34528400000001</v>
      </c>
      <c r="AF252">
        <v>125.86235000000001</v>
      </c>
      <c r="AG252">
        <v>127.971298</v>
      </c>
      <c r="AH252">
        <v>131.60144</v>
      </c>
      <c r="AI252">
        <v>135.56310999999999</v>
      </c>
      <c r="AJ252">
        <v>140.06689499999999</v>
      </c>
      <c r="AK252" s="25">
        <v>7.6999999999999999E-2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E627B-24AF-4062-B60E-C6C23DD3B02D}">
  <dimension ref="A1:AF48"/>
  <sheetViews>
    <sheetView workbookViewId="0">
      <selection activeCell="C3" sqref="C3"/>
    </sheetView>
  </sheetViews>
  <sheetFormatPr defaultRowHeight="15"/>
  <cols>
    <col min="1" max="1" width="54.42578125" customWidth="1"/>
    <col min="2" max="2" width="13.85546875" bestFit="1" customWidth="1"/>
    <col min="3" max="3" width="12" bestFit="1" customWidth="1"/>
    <col min="4" max="4" width="12.140625" bestFit="1" customWidth="1"/>
  </cols>
  <sheetData>
    <row r="1" spans="1:32">
      <c r="B1" t="s">
        <v>1141</v>
      </c>
      <c r="C1" t="s">
        <v>1142</v>
      </c>
    </row>
    <row r="2" spans="1:32">
      <c r="A2" t="s">
        <v>19</v>
      </c>
      <c r="B2">
        <v>1</v>
      </c>
      <c r="C2">
        <v>1</v>
      </c>
    </row>
    <row r="3" spans="1:32">
      <c r="A3" t="s">
        <v>20</v>
      </c>
      <c r="B3" s="291">
        <v>1.3183192615429644</v>
      </c>
      <c r="C3" s="337">
        <f>'AEO 2020 Table 49'!E40*1000000000/(B15/B27)</f>
        <v>0.73839238871297508</v>
      </c>
      <c r="D3" s="291"/>
      <c r="E3" s="291"/>
    </row>
    <row r="4" spans="1:32">
      <c r="A4" t="s">
        <v>21</v>
      </c>
      <c r="B4">
        <v>1</v>
      </c>
      <c r="C4">
        <v>1</v>
      </c>
      <c r="D4" s="23"/>
    </row>
    <row r="5" spans="1:32">
      <c r="A5" t="s">
        <v>22</v>
      </c>
      <c r="B5">
        <v>1</v>
      </c>
      <c r="C5">
        <v>1</v>
      </c>
    </row>
    <row r="6" spans="1:32">
      <c r="A6" t="s">
        <v>23</v>
      </c>
      <c r="B6">
        <v>1</v>
      </c>
      <c r="C6">
        <v>1</v>
      </c>
    </row>
    <row r="7" spans="1:32">
      <c r="A7" t="s">
        <v>24</v>
      </c>
      <c r="B7">
        <v>1.3458723502778349</v>
      </c>
      <c r="C7">
        <v>1</v>
      </c>
    </row>
    <row r="11" spans="1:32">
      <c r="A11" t="s">
        <v>46</v>
      </c>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2">
      <c r="A12" t="s">
        <v>1197</v>
      </c>
      <c r="B12" s="23">
        <v>4989570000000</v>
      </c>
      <c r="C12" s="23">
        <v>4989570000000</v>
      </c>
      <c r="D12" s="23">
        <v>4989570000000</v>
      </c>
      <c r="E12" s="23">
        <v>4989570000000</v>
      </c>
      <c r="F12" s="23">
        <v>4989570000000</v>
      </c>
      <c r="G12" s="23">
        <v>4989570000000</v>
      </c>
      <c r="H12" s="23">
        <v>4989570000000</v>
      </c>
      <c r="I12" s="23">
        <v>4989570000000</v>
      </c>
      <c r="J12" s="23">
        <v>4989570000000</v>
      </c>
      <c r="K12" s="23">
        <v>4989570000000</v>
      </c>
      <c r="L12" s="23">
        <v>4989570000000</v>
      </c>
      <c r="M12" s="23">
        <v>4989570000000</v>
      </c>
      <c r="N12" s="23">
        <v>4989570000000</v>
      </c>
      <c r="O12" s="23">
        <v>4989570000000</v>
      </c>
      <c r="P12" s="23">
        <v>4989570000000</v>
      </c>
      <c r="Q12" s="23">
        <v>4989570000000</v>
      </c>
      <c r="R12" s="23">
        <v>4989570000000</v>
      </c>
      <c r="S12" s="23">
        <v>4989570000000</v>
      </c>
      <c r="T12" s="23">
        <v>4989570000000</v>
      </c>
      <c r="U12" s="23">
        <v>4989570000000</v>
      </c>
      <c r="V12" s="23">
        <v>4989570000000</v>
      </c>
      <c r="W12" s="23">
        <v>4989570000000</v>
      </c>
      <c r="X12" s="23">
        <v>4989570000000</v>
      </c>
      <c r="Y12" s="23">
        <v>4989570000000</v>
      </c>
      <c r="Z12" s="23">
        <v>4989570000000</v>
      </c>
      <c r="AA12" s="23">
        <v>4989570000000</v>
      </c>
      <c r="AB12" s="23">
        <v>4989570000000</v>
      </c>
      <c r="AC12" s="23">
        <v>4989570000000</v>
      </c>
      <c r="AD12" s="23">
        <v>4989570000000</v>
      </c>
      <c r="AE12" s="23">
        <v>4989570000000</v>
      </c>
      <c r="AF12" s="23">
        <v>4989570000000</v>
      </c>
    </row>
    <row r="13" spans="1:32">
      <c r="A13" t="s">
        <v>1198</v>
      </c>
      <c r="B13" s="23">
        <v>103965000000</v>
      </c>
      <c r="C13" s="23">
        <v>103965000000</v>
      </c>
      <c r="D13" s="23">
        <v>103965000000</v>
      </c>
      <c r="E13" s="23">
        <v>103965000000</v>
      </c>
      <c r="F13" s="23">
        <v>103965000000</v>
      </c>
      <c r="G13" s="23">
        <v>103965000000</v>
      </c>
      <c r="H13" s="23">
        <v>103965000000</v>
      </c>
      <c r="I13" s="23">
        <v>103965000000</v>
      </c>
      <c r="J13" s="23">
        <v>103965000000</v>
      </c>
      <c r="K13" s="23">
        <v>103965000000</v>
      </c>
      <c r="L13" s="23">
        <v>103965000000</v>
      </c>
      <c r="M13" s="23">
        <v>103965000000</v>
      </c>
      <c r="N13" s="23">
        <v>103965000000</v>
      </c>
      <c r="O13" s="23">
        <v>103965000000</v>
      </c>
      <c r="P13" s="23">
        <v>103965000000</v>
      </c>
      <c r="Q13" s="23">
        <v>103965000000</v>
      </c>
      <c r="R13" s="23">
        <v>103965000000</v>
      </c>
      <c r="S13" s="23">
        <v>103965000000</v>
      </c>
      <c r="T13" s="23">
        <v>103965000000</v>
      </c>
      <c r="U13" s="23">
        <v>103965000000</v>
      </c>
      <c r="V13" s="23">
        <v>103965000000</v>
      </c>
      <c r="W13" s="23">
        <v>103965000000</v>
      </c>
      <c r="X13" s="23">
        <v>103965000000</v>
      </c>
      <c r="Y13" s="23">
        <v>103965000000</v>
      </c>
      <c r="Z13" s="23">
        <v>103965000000</v>
      </c>
      <c r="AA13" s="23">
        <v>103965000000</v>
      </c>
      <c r="AB13" s="23">
        <v>103965000000</v>
      </c>
      <c r="AC13" s="23">
        <v>103965000000</v>
      </c>
      <c r="AD13" s="23">
        <v>103965000000</v>
      </c>
      <c r="AE13" s="23">
        <v>103965000000</v>
      </c>
      <c r="AF13" s="23">
        <v>103965000000</v>
      </c>
    </row>
    <row r="14" spans="1:32">
      <c r="A14" t="s">
        <v>1199</v>
      </c>
      <c r="B14" s="23">
        <v>381182000000</v>
      </c>
      <c r="C14" s="23">
        <v>381182000000</v>
      </c>
      <c r="D14" s="23">
        <v>381182000000</v>
      </c>
      <c r="E14" s="23">
        <v>381182000000</v>
      </c>
      <c r="F14" s="23">
        <v>381182000000</v>
      </c>
      <c r="G14" s="23">
        <v>381182000000</v>
      </c>
      <c r="H14" s="23">
        <v>381182000000</v>
      </c>
      <c r="I14" s="23">
        <v>381182000000</v>
      </c>
      <c r="J14" s="23">
        <v>381182000000</v>
      </c>
      <c r="K14" s="23">
        <v>381182000000</v>
      </c>
      <c r="L14" s="23">
        <v>381182000000</v>
      </c>
      <c r="M14" s="23">
        <v>381182000000</v>
      </c>
      <c r="N14" s="23">
        <v>381182000000</v>
      </c>
      <c r="O14" s="23">
        <v>381182000000</v>
      </c>
      <c r="P14" s="23">
        <v>381182000000</v>
      </c>
      <c r="Q14" s="23">
        <v>381182000000</v>
      </c>
      <c r="R14" s="23">
        <v>381182000000</v>
      </c>
      <c r="S14" s="23">
        <v>381182000000</v>
      </c>
      <c r="T14" s="23">
        <v>381182000000</v>
      </c>
      <c r="U14" s="23">
        <v>381182000000</v>
      </c>
      <c r="V14" s="23">
        <v>381182000000</v>
      </c>
      <c r="W14" s="23">
        <v>381182000000</v>
      </c>
      <c r="X14" s="23">
        <v>381182000000</v>
      </c>
      <c r="Y14" s="23">
        <v>381182000000</v>
      </c>
      <c r="Z14" s="23">
        <v>381182000000</v>
      </c>
      <c r="AA14" s="23">
        <v>381182000000</v>
      </c>
      <c r="AB14" s="23">
        <v>381182000000</v>
      </c>
      <c r="AC14" s="23">
        <v>381182000000</v>
      </c>
      <c r="AD14" s="23">
        <v>381182000000</v>
      </c>
      <c r="AE14" s="23">
        <v>381182000000</v>
      </c>
      <c r="AF14" s="23">
        <v>381182000000</v>
      </c>
    </row>
    <row r="15" spans="1:32">
      <c r="A15" t="s">
        <v>1200</v>
      </c>
      <c r="B15" s="23">
        <v>4064490000000</v>
      </c>
      <c r="C15" s="23">
        <v>4064490000000</v>
      </c>
      <c r="D15" s="23">
        <v>4064490000000</v>
      </c>
      <c r="E15" s="23">
        <v>4064490000000</v>
      </c>
      <c r="F15" s="23">
        <v>4064490000000</v>
      </c>
      <c r="G15" s="23">
        <v>4064490000000</v>
      </c>
      <c r="H15" s="23">
        <v>4064490000000</v>
      </c>
      <c r="I15" s="23">
        <v>4064490000000</v>
      </c>
      <c r="J15" s="23">
        <v>4064490000000</v>
      </c>
      <c r="K15" s="23">
        <v>4064490000000</v>
      </c>
      <c r="L15" s="23">
        <v>4064490000000</v>
      </c>
      <c r="M15" s="23">
        <v>4064490000000</v>
      </c>
      <c r="N15" s="23">
        <v>4064490000000</v>
      </c>
      <c r="O15" s="23">
        <v>4064490000000</v>
      </c>
      <c r="P15" s="23">
        <v>4064490000000</v>
      </c>
      <c r="Q15" s="23">
        <v>4064490000000</v>
      </c>
      <c r="R15" s="23">
        <v>4064490000000</v>
      </c>
      <c r="S15" s="23">
        <v>4064490000000</v>
      </c>
      <c r="T15" s="23">
        <v>4064490000000</v>
      </c>
      <c r="U15" s="23">
        <v>4064490000000</v>
      </c>
      <c r="V15" s="23">
        <v>4064490000000</v>
      </c>
      <c r="W15" s="23">
        <v>4064490000000</v>
      </c>
      <c r="X15" s="23">
        <v>4064490000000</v>
      </c>
      <c r="Y15" s="23">
        <v>4064490000000</v>
      </c>
      <c r="Z15" s="23">
        <v>4064490000000</v>
      </c>
      <c r="AA15" s="23">
        <v>4064490000000</v>
      </c>
      <c r="AB15" s="23">
        <v>4064490000000</v>
      </c>
      <c r="AC15" s="23">
        <v>4064490000000</v>
      </c>
      <c r="AD15" s="23">
        <v>4064490000000</v>
      </c>
      <c r="AE15" s="23">
        <v>4064490000000</v>
      </c>
      <c r="AF15" s="23">
        <v>4064490000000</v>
      </c>
    </row>
    <row r="16" spans="1:32">
      <c r="A16" t="s">
        <v>1201</v>
      </c>
      <c r="B16" s="23">
        <v>1014620000000</v>
      </c>
      <c r="C16" s="23">
        <v>1014620000000</v>
      </c>
      <c r="D16" s="23">
        <v>1014620000000</v>
      </c>
      <c r="E16" s="23">
        <v>1014620000000</v>
      </c>
      <c r="F16" s="23">
        <v>1014620000000</v>
      </c>
      <c r="G16" s="23">
        <v>1014620000000</v>
      </c>
      <c r="H16" s="23">
        <v>1014620000000</v>
      </c>
      <c r="I16" s="23">
        <v>1014620000000</v>
      </c>
      <c r="J16" s="23">
        <v>1014620000000</v>
      </c>
      <c r="K16" s="23">
        <v>1014620000000</v>
      </c>
      <c r="L16" s="23">
        <v>1014620000000</v>
      </c>
      <c r="M16" s="23">
        <v>1014620000000</v>
      </c>
      <c r="N16" s="23">
        <v>1014620000000</v>
      </c>
      <c r="O16" s="23">
        <v>1014620000000</v>
      </c>
      <c r="P16" s="23">
        <v>1014620000000</v>
      </c>
      <c r="Q16" s="23">
        <v>1014620000000</v>
      </c>
      <c r="R16" s="23">
        <v>1014620000000</v>
      </c>
      <c r="S16" s="23">
        <v>1014620000000</v>
      </c>
      <c r="T16" s="23">
        <v>1014620000000</v>
      </c>
      <c r="U16" s="23">
        <v>1014620000000</v>
      </c>
      <c r="V16" s="23">
        <v>1014620000000</v>
      </c>
      <c r="W16" s="23">
        <v>1014620000000</v>
      </c>
      <c r="X16" s="23">
        <v>1014620000000</v>
      </c>
      <c r="Y16" s="23">
        <v>1014620000000</v>
      </c>
      <c r="Z16" s="23">
        <v>1014620000000</v>
      </c>
      <c r="AA16" s="23">
        <v>1014620000000</v>
      </c>
      <c r="AB16" s="23">
        <v>1014620000000</v>
      </c>
      <c r="AC16" s="23">
        <v>1014620000000</v>
      </c>
      <c r="AD16" s="23">
        <v>1014620000000</v>
      </c>
      <c r="AE16" s="23">
        <v>1014620000000</v>
      </c>
      <c r="AF16" s="23">
        <v>1014620000000</v>
      </c>
    </row>
    <row r="17" spans="1:32">
      <c r="A17" t="s">
        <v>1202</v>
      </c>
      <c r="B17" s="23">
        <v>37616900000</v>
      </c>
      <c r="C17" s="23">
        <v>37616900000</v>
      </c>
      <c r="D17" s="23">
        <v>37616900000</v>
      </c>
      <c r="E17" s="23">
        <v>37616900000</v>
      </c>
      <c r="F17" s="23">
        <v>37616900000</v>
      </c>
      <c r="G17" s="23">
        <v>37616900000</v>
      </c>
      <c r="H17" s="23">
        <v>37616900000</v>
      </c>
      <c r="I17" s="23">
        <v>37616900000</v>
      </c>
      <c r="J17" s="23">
        <v>37616900000</v>
      </c>
      <c r="K17" s="23">
        <v>37616900000</v>
      </c>
      <c r="L17" s="23">
        <v>37616900000</v>
      </c>
      <c r="M17" s="23">
        <v>37616900000</v>
      </c>
      <c r="N17" s="23">
        <v>37616900000</v>
      </c>
      <c r="O17" s="23">
        <v>37616900000</v>
      </c>
      <c r="P17" s="23">
        <v>37616900000</v>
      </c>
      <c r="Q17" s="23">
        <v>37616900000</v>
      </c>
      <c r="R17" s="23">
        <v>37616900000</v>
      </c>
      <c r="S17" s="23">
        <v>37616900000</v>
      </c>
      <c r="T17" s="23">
        <v>37616900000</v>
      </c>
      <c r="U17" s="23">
        <v>37616900000</v>
      </c>
      <c r="V17" s="23">
        <v>37616900000</v>
      </c>
      <c r="W17" s="23">
        <v>37616900000</v>
      </c>
      <c r="X17" s="23">
        <v>37616900000</v>
      </c>
      <c r="Y17" s="23">
        <v>37616900000</v>
      </c>
      <c r="Z17" s="23">
        <v>37616900000</v>
      </c>
      <c r="AA17" s="23">
        <v>37616900000</v>
      </c>
      <c r="AB17" s="23">
        <v>37616900000</v>
      </c>
      <c r="AC17" s="23">
        <v>37616900000</v>
      </c>
      <c r="AD17" s="23">
        <v>37616900000</v>
      </c>
      <c r="AE17" s="23">
        <v>37616900000</v>
      </c>
      <c r="AF17" s="23">
        <v>37616900000</v>
      </c>
    </row>
    <row r="18" spans="1:32">
      <c r="A18" t="s">
        <v>1203</v>
      </c>
      <c r="B18" s="23">
        <v>39176400000</v>
      </c>
      <c r="C18" s="23">
        <v>39176400000</v>
      </c>
      <c r="D18" s="23">
        <v>39176400000</v>
      </c>
      <c r="E18" s="23">
        <v>39176400000</v>
      </c>
      <c r="F18" s="23">
        <v>39176400000</v>
      </c>
      <c r="G18" s="23">
        <v>39176400000</v>
      </c>
      <c r="H18" s="23">
        <v>39176400000</v>
      </c>
      <c r="I18" s="23">
        <v>39176400000</v>
      </c>
      <c r="J18" s="23">
        <v>39176400000</v>
      </c>
      <c r="K18" s="23">
        <v>39176400000</v>
      </c>
      <c r="L18" s="23">
        <v>39176400000</v>
      </c>
      <c r="M18" s="23">
        <v>39176400000</v>
      </c>
      <c r="N18" s="23">
        <v>39176400000</v>
      </c>
      <c r="O18" s="23">
        <v>39176400000</v>
      </c>
      <c r="P18" s="23">
        <v>39176400000</v>
      </c>
      <c r="Q18" s="23">
        <v>39176400000</v>
      </c>
      <c r="R18" s="23">
        <v>39176400000</v>
      </c>
      <c r="S18" s="23">
        <v>39176400000</v>
      </c>
      <c r="T18" s="23">
        <v>39176400000</v>
      </c>
      <c r="U18" s="23">
        <v>39176400000</v>
      </c>
      <c r="V18" s="23">
        <v>39176400000</v>
      </c>
      <c r="W18" s="23">
        <v>39176400000</v>
      </c>
      <c r="X18" s="23">
        <v>39176400000</v>
      </c>
      <c r="Y18" s="23">
        <v>39176400000</v>
      </c>
      <c r="Z18" s="23">
        <v>39176400000</v>
      </c>
      <c r="AA18" s="23">
        <v>39176400000</v>
      </c>
      <c r="AB18" s="23">
        <v>39176400000</v>
      </c>
      <c r="AC18" s="23">
        <v>39176400000</v>
      </c>
      <c r="AD18" s="23">
        <v>39176400000</v>
      </c>
      <c r="AE18" s="23">
        <v>39176400000</v>
      </c>
      <c r="AF18" s="23">
        <v>39176400000</v>
      </c>
    </row>
    <row r="19" spans="1:32">
      <c r="A19" t="s">
        <v>1204</v>
      </c>
      <c r="B19" s="23">
        <v>1711230000000</v>
      </c>
      <c r="C19" s="23">
        <v>1711230000000</v>
      </c>
      <c r="D19" s="23">
        <v>1711230000000</v>
      </c>
      <c r="E19" s="23">
        <v>1711230000000</v>
      </c>
      <c r="F19" s="23">
        <v>1711230000000</v>
      </c>
      <c r="G19" s="23">
        <v>1711230000000</v>
      </c>
      <c r="H19" s="23">
        <v>1711230000000</v>
      </c>
      <c r="I19" s="23">
        <v>1711230000000</v>
      </c>
      <c r="J19" s="23">
        <v>1711230000000</v>
      </c>
      <c r="K19" s="23">
        <v>1711230000000</v>
      </c>
      <c r="L19" s="23">
        <v>1711230000000</v>
      </c>
      <c r="M19" s="23">
        <v>1711230000000</v>
      </c>
      <c r="N19" s="23">
        <v>1711230000000</v>
      </c>
      <c r="O19" s="23">
        <v>1711230000000</v>
      </c>
      <c r="P19" s="23">
        <v>1711230000000</v>
      </c>
      <c r="Q19" s="23">
        <v>1711230000000</v>
      </c>
      <c r="R19" s="23">
        <v>1711230000000</v>
      </c>
      <c r="S19" s="23">
        <v>1711230000000</v>
      </c>
      <c r="T19" s="23">
        <v>1711230000000</v>
      </c>
      <c r="U19" s="23">
        <v>1711230000000</v>
      </c>
      <c r="V19" s="23">
        <v>1711230000000</v>
      </c>
      <c r="W19" s="23">
        <v>1711230000000</v>
      </c>
      <c r="X19" s="23">
        <v>1711230000000</v>
      </c>
      <c r="Y19" s="23">
        <v>1711230000000</v>
      </c>
      <c r="Z19" s="23">
        <v>1711230000000</v>
      </c>
      <c r="AA19" s="23">
        <v>1711230000000</v>
      </c>
      <c r="AB19" s="23">
        <v>1711230000000</v>
      </c>
      <c r="AC19" s="23">
        <v>1711230000000</v>
      </c>
      <c r="AD19" s="23">
        <v>1711230000000</v>
      </c>
      <c r="AE19" s="23">
        <v>1711230000000</v>
      </c>
      <c r="AF19" s="23">
        <v>1711230000000</v>
      </c>
    </row>
    <row r="20" spans="1:32">
      <c r="A20" t="s">
        <v>1205</v>
      </c>
      <c r="B20" s="23">
        <v>3358260000</v>
      </c>
      <c r="C20" s="23">
        <v>3358260000</v>
      </c>
      <c r="D20" s="23">
        <v>3358260000</v>
      </c>
      <c r="E20" s="23">
        <v>3358260000</v>
      </c>
      <c r="F20" s="23">
        <v>3358260000</v>
      </c>
      <c r="G20" s="23">
        <v>3358260000</v>
      </c>
      <c r="H20" s="23">
        <v>3358260000</v>
      </c>
      <c r="I20" s="23">
        <v>3358260000</v>
      </c>
      <c r="J20" s="23">
        <v>3358260000</v>
      </c>
      <c r="K20" s="23">
        <v>3358260000</v>
      </c>
      <c r="L20" s="23">
        <v>3358260000</v>
      </c>
      <c r="M20" s="23">
        <v>3358260000</v>
      </c>
      <c r="N20" s="23">
        <v>3358260000</v>
      </c>
      <c r="O20" s="23">
        <v>3358260000</v>
      </c>
      <c r="P20" s="23">
        <v>3358260000</v>
      </c>
      <c r="Q20" s="23">
        <v>3358260000</v>
      </c>
      <c r="R20" s="23">
        <v>3358260000</v>
      </c>
      <c r="S20" s="23">
        <v>3358260000</v>
      </c>
      <c r="T20" s="23">
        <v>3358260000</v>
      </c>
      <c r="U20" s="23">
        <v>3358260000</v>
      </c>
      <c r="V20" s="23">
        <v>3358260000</v>
      </c>
      <c r="W20" s="23">
        <v>3358260000</v>
      </c>
      <c r="X20" s="23">
        <v>3358260000</v>
      </c>
      <c r="Y20" s="23">
        <v>3358260000</v>
      </c>
      <c r="Z20" s="23">
        <v>3358260000</v>
      </c>
      <c r="AA20" s="23">
        <v>3358260000</v>
      </c>
      <c r="AB20" s="23">
        <v>3358260000</v>
      </c>
      <c r="AC20" s="23">
        <v>3358260000</v>
      </c>
      <c r="AD20" s="23">
        <v>3358260000</v>
      </c>
      <c r="AE20" s="23">
        <v>3358260000</v>
      </c>
      <c r="AF20" s="23">
        <v>3358260000</v>
      </c>
    </row>
    <row r="21" spans="1:32">
      <c r="A21" t="s">
        <v>1206</v>
      </c>
      <c r="B21" s="23">
        <v>491914000000</v>
      </c>
      <c r="C21" s="23">
        <v>491914000000</v>
      </c>
      <c r="D21" s="23">
        <v>491914000000</v>
      </c>
      <c r="E21" s="23">
        <v>491914000000</v>
      </c>
      <c r="F21" s="23">
        <v>491914000000</v>
      </c>
      <c r="G21" s="23">
        <v>491914000000</v>
      </c>
      <c r="H21" s="23">
        <v>491914000000</v>
      </c>
      <c r="I21" s="23">
        <v>491914000000</v>
      </c>
      <c r="J21" s="23">
        <v>491914000000</v>
      </c>
      <c r="K21" s="23">
        <v>491914000000</v>
      </c>
      <c r="L21" s="23">
        <v>491914000000</v>
      </c>
      <c r="M21" s="23">
        <v>491914000000</v>
      </c>
      <c r="N21" s="23">
        <v>491914000000</v>
      </c>
      <c r="O21" s="23">
        <v>491914000000</v>
      </c>
      <c r="P21" s="23">
        <v>491914000000</v>
      </c>
      <c r="Q21" s="23">
        <v>491914000000</v>
      </c>
      <c r="R21" s="23">
        <v>491914000000</v>
      </c>
      <c r="S21" s="23">
        <v>491914000000</v>
      </c>
      <c r="T21" s="23">
        <v>491914000000</v>
      </c>
      <c r="U21" s="23">
        <v>491914000000</v>
      </c>
      <c r="V21" s="23">
        <v>491914000000</v>
      </c>
      <c r="W21" s="23">
        <v>491914000000</v>
      </c>
      <c r="X21" s="23">
        <v>491914000000</v>
      </c>
      <c r="Y21" s="23">
        <v>491914000000</v>
      </c>
      <c r="Z21" s="23">
        <v>491914000000</v>
      </c>
      <c r="AA21" s="23">
        <v>491914000000</v>
      </c>
      <c r="AB21" s="23">
        <v>491914000000</v>
      </c>
      <c r="AC21" s="23">
        <v>491914000000</v>
      </c>
      <c r="AD21" s="23">
        <v>491914000000</v>
      </c>
      <c r="AE21" s="23">
        <v>491914000000</v>
      </c>
      <c r="AF21" s="23">
        <v>491914000000</v>
      </c>
    </row>
    <row r="22" spans="1:32">
      <c r="A22" t="s">
        <v>1207</v>
      </c>
      <c r="B22" s="23">
        <v>24144000000</v>
      </c>
      <c r="C22" s="23">
        <v>24144000000</v>
      </c>
      <c r="D22" s="23">
        <v>24144000000</v>
      </c>
      <c r="E22" s="23">
        <v>24144000000</v>
      </c>
      <c r="F22" s="23">
        <v>24144000000</v>
      </c>
      <c r="G22" s="23">
        <v>24144000000</v>
      </c>
      <c r="H22" s="23">
        <v>24144000000</v>
      </c>
      <c r="I22" s="23">
        <v>24144000000</v>
      </c>
      <c r="J22" s="23">
        <v>24144000000</v>
      </c>
      <c r="K22" s="23">
        <v>24144000000</v>
      </c>
      <c r="L22" s="23">
        <v>24144000000</v>
      </c>
      <c r="M22" s="23">
        <v>24144000000</v>
      </c>
      <c r="N22" s="23">
        <v>24144000000</v>
      </c>
      <c r="O22" s="23">
        <v>24144000000</v>
      </c>
      <c r="P22" s="23">
        <v>24144000000</v>
      </c>
      <c r="Q22" s="23">
        <v>24144000000</v>
      </c>
      <c r="R22" s="23">
        <v>24144000000</v>
      </c>
      <c r="S22" s="23">
        <v>24144000000</v>
      </c>
      <c r="T22" s="23">
        <v>24144000000</v>
      </c>
      <c r="U22" s="23">
        <v>24144000000</v>
      </c>
      <c r="V22" s="23">
        <v>24144000000</v>
      </c>
      <c r="W22" s="23">
        <v>24144000000</v>
      </c>
      <c r="X22" s="23">
        <v>24144000000</v>
      </c>
      <c r="Y22" s="23">
        <v>24144000000</v>
      </c>
      <c r="Z22" s="23">
        <v>24144000000</v>
      </c>
      <c r="AA22" s="23">
        <v>24144000000</v>
      </c>
      <c r="AB22" s="23">
        <v>24144000000</v>
      </c>
      <c r="AC22" s="23">
        <v>24144000000</v>
      </c>
      <c r="AD22" s="23">
        <v>24144000000</v>
      </c>
      <c r="AE22" s="23">
        <v>24144000000</v>
      </c>
      <c r="AF22" s="23">
        <v>24144000000</v>
      </c>
    </row>
    <row r="23" spans="1:32">
      <c r="A23" t="s">
        <v>1208</v>
      </c>
      <c r="B23" s="23">
        <v>0</v>
      </c>
      <c r="C23" s="23">
        <v>0</v>
      </c>
      <c r="D23" s="23">
        <v>0</v>
      </c>
      <c r="E23" s="23">
        <v>0</v>
      </c>
      <c r="F23" s="23">
        <v>0</v>
      </c>
      <c r="G23" s="23">
        <v>0</v>
      </c>
      <c r="H23" s="23">
        <v>0</v>
      </c>
      <c r="I23" s="23">
        <v>0</v>
      </c>
      <c r="J23" s="23">
        <v>0</v>
      </c>
      <c r="K23" s="23">
        <v>0</v>
      </c>
      <c r="L23" s="23">
        <v>0</v>
      </c>
      <c r="M23" s="23">
        <v>0</v>
      </c>
      <c r="N23" s="23">
        <v>0</v>
      </c>
      <c r="O23" s="23">
        <v>0</v>
      </c>
      <c r="P23" s="23">
        <v>0</v>
      </c>
      <c r="Q23" s="23">
        <v>0</v>
      </c>
      <c r="R23" s="23">
        <v>0</v>
      </c>
      <c r="S23" s="23">
        <v>0</v>
      </c>
      <c r="T23" s="23">
        <v>0</v>
      </c>
      <c r="U23" s="23">
        <v>0</v>
      </c>
      <c r="V23" s="23">
        <v>0</v>
      </c>
      <c r="W23" s="23">
        <v>0</v>
      </c>
      <c r="X23" s="23">
        <v>0</v>
      </c>
      <c r="Y23" s="23">
        <v>0</v>
      </c>
      <c r="Z23" s="23">
        <v>0</v>
      </c>
      <c r="AA23" s="23">
        <v>0</v>
      </c>
      <c r="AB23" s="23">
        <v>0</v>
      </c>
      <c r="AC23" s="23">
        <v>0</v>
      </c>
      <c r="AD23" s="23">
        <v>0</v>
      </c>
      <c r="AE23" s="23">
        <v>0</v>
      </c>
      <c r="AF23" s="23">
        <v>0</v>
      </c>
    </row>
    <row r="24" spans="1:32">
      <c r="A24" t="s">
        <v>823</v>
      </c>
      <c r="B24" s="23">
        <v>1.67</v>
      </c>
      <c r="C24" s="23">
        <v>1.67</v>
      </c>
      <c r="D24" s="23">
        <v>1.67</v>
      </c>
      <c r="E24" s="23">
        <v>1.67</v>
      </c>
      <c r="F24" s="23">
        <v>1.67</v>
      </c>
      <c r="G24" s="23">
        <v>1.67</v>
      </c>
      <c r="H24" s="23">
        <v>1.67</v>
      </c>
      <c r="I24" s="23">
        <v>1.67</v>
      </c>
      <c r="J24" s="23">
        <v>1.67</v>
      </c>
      <c r="K24" s="23">
        <v>1.67</v>
      </c>
      <c r="L24" s="23">
        <v>1.67</v>
      </c>
      <c r="M24" s="23">
        <v>1.67</v>
      </c>
      <c r="N24" s="23">
        <v>1.67</v>
      </c>
      <c r="O24" s="23">
        <v>1.67</v>
      </c>
      <c r="P24" s="23">
        <v>1.67</v>
      </c>
      <c r="Q24" s="23">
        <v>1.67</v>
      </c>
      <c r="R24" s="23">
        <v>1.67</v>
      </c>
      <c r="S24" s="23">
        <v>1.67</v>
      </c>
      <c r="T24" s="23">
        <v>1.67</v>
      </c>
      <c r="U24" s="23">
        <v>1.67</v>
      </c>
      <c r="V24" s="23">
        <v>1.67</v>
      </c>
      <c r="W24" s="23">
        <v>1.67</v>
      </c>
      <c r="X24" s="23">
        <v>1.67</v>
      </c>
      <c r="Y24" s="23">
        <v>1.67</v>
      </c>
      <c r="Z24" s="23">
        <v>1.67</v>
      </c>
      <c r="AA24" s="23">
        <v>1.67</v>
      </c>
      <c r="AB24" s="23">
        <v>1.67</v>
      </c>
      <c r="AC24" s="23">
        <v>1.67</v>
      </c>
      <c r="AD24" s="23">
        <v>1.67</v>
      </c>
      <c r="AE24" s="23">
        <v>1.67</v>
      </c>
      <c r="AF24" s="23">
        <v>1.67</v>
      </c>
    </row>
    <row r="25" spans="1:32">
      <c r="A25" t="s">
        <v>824</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row>
    <row r="26" spans="1:32">
      <c r="A26" t="s">
        <v>825</v>
      </c>
      <c r="B26">
        <v>21.196100000000001</v>
      </c>
      <c r="C26">
        <v>21.196100000000001</v>
      </c>
      <c r="D26">
        <v>21.196100000000001</v>
      </c>
      <c r="E26">
        <v>21.196100000000001</v>
      </c>
      <c r="F26">
        <v>21.196100000000001</v>
      </c>
      <c r="G26">
        <v>21.196100000000001</v>
      </c>
      <c r="H26">
        <v>21.196100000000001</v>
      </c>
      <c r="I26">
        <v>21.196100000000001</v>
      </c>
      <c r="J26">
        <v>21.196100000000001</v>
      </c>
      <c r="K26">
        <v>21.196100000000001</v>
      </c>
      <c r="L26">
        <v>21.196100000000001</v>
      </c>
      <c r="M26">
        <v>21.196100000000001</v>
      </c>
      <c r="N26">
        <v>21.196100000000001</v>
      </c>
      <c r="O26">
        <v>21.196100000000001</v>
      </c>
      <c r="P26">
        <v>21.196100000000001</v>
      </c>
      <c r="Q26">
        <v>21.196100000000001</v>
      </c>
      <c r="R26">
        <v>21.196100000000001</v>
      </c>
      <c r="S26">
        <v>21.196100000000001</v>
      </c>
      <c r="T26">
        <v>21.196100000000001</v>
      </c>
      <c r="U26">
        <v>21.196100000000001</v>
      </c>
      <c r="V26">
        <v>21.196100000000001</v>
      </c>
      <c r="W26">
        <v>21.196100000000001</v>
      </c>
      <c r="X26">
        <v>21.196100000000001</v>
      </c>
      <c r="Y26">
        <v>21.196100000000001</v>
      </c>
      <c r="Z26">
        <v>21.196100000000001</v>
      </c>
      <c r="AA26">
        <v>21.196100000000001</v>
      </c>
      <c r="AB26">
        <v>21.196100000000001</v>
      </c>
      <c r="AC26">
        <v>21.196100000000001</v>
      </c>
      <c r="AD26">
        <v>21.196100000000001</v>
      </c>
      <c r="AE26">
        <v>21.196100000000001</v>
      </c>
      <c r="AF26">
        <v>21.196100000000001</v>
      </c>
    </row>
    <row r="27" spans="1:32">
      <c r="A27" t="s">
        <v>826</v>
      </c>
      <c r="B27">
        <v>16</v>
      </c>
      <c r="C27">
        <v>16</v>
      </c>
      <c r="D27">
        <v>16</v>
      </c>
      <c r="E27">
        <v>16</v>
      </c>
      <c r="F27">
        <v>16</v>
      </c>
      <c r="G27">
        <v>16</v>
      </c>
      <c r="H27">
        <v>16</v>
      </c>
      <c r="I27">
        <v>16</v>
      </c>
      <c r="J27">
        <v>16</v>
      </c>
      <c r="K27">
        <v>16</v>
      </c>
      <c r="L27">
        <v>16</v>
      </c>
      <c r="M27">
        <v>16</v>
      </c>
      <c r="N27">
        <v>16</v>
      </c>
      <c r="O27">
        <v>16</v>
      </c>
      <c r="P27">
        <v>16</v>
      </c>
      <c r="Q27">
        <v>16</v>
      </c>
      <c r="R27">
        <v>16</v>
      </c>
      <c r="S27">
        <v>16</v>
      </c>
      <c r="T27">
        <v>16</v>
      </c>
      <c r="U27">
        <v>16</v>
      </c>
      <c r="V27">
        <v>16</v>
      </c>
      <c r="W27">
        <v>16</v>
      </c>
      <c r="X27">
        <v>16</v>
      </c>
      <c r="Y27">
        <v>16</v>
      </c>
      <c r="Z27">
        <v>16</v>
      </c>
      <c r="AA27">
        <v>16</v>
      </c>
      <c r="AB27">
        <v>16</v>
      </c>
      <c r="AC27">
        <v>16</v>
      </c>
      <c r="AD27">
        <v>16</v>
      </c>
      <c r="AE27">
        <v>16</v>
      </c>
      <c r="AF27">
        <v>16</v>
      </c>
    </row>
    <row r="28" spans="1:32">
      <c r="A28" t="s">
        <v>827</v>
      </c>
      <c r="B28">
        <v>111.39400000000001</v>
      </c>
      <c r="C28">
        <v>111.39400000000001</v>
      </c>
      <c r="D28">
        <v>111.39400000000001</v>
      </c>
      <c r="E28">
        <v>111.39400000000001</v>
      </c>
      <c r="F28">
        <v>111.39400000000001</v>
      </c>
      <c r="G28">
        <v>111.39400000000001</v>
      </c>
      <c r="H28">
        <v>111.39400000000001</v>
      </c>
      <c r="I28">
        <v>111.39400000000001</v>
      </c>
      <c r="J28">
        <v>111.39400000000001</v>
      </c>
      <c r="K28">
        <v>111.39400000000001</v>
      </c>
      <c r="L28">
        <v>111.39400000000001</v>
      </c>
      <c r="M28">
        <v>111.39400000000001</v>
      </c>
      <c r="N28">
        <v>111.39400000000001</v>
      </c>
      <c r="O28">
        <v>111.39400000000001</v>
      </c>
      <c r="P28">
        <v>111.39400000000001</v>
      </c>
      <c r="Q28">
        <v>111.39400000000001</v>
      </c>
      <c r="R28">
        <v>111.39400000000001</v>
      </c>
      <c r="S28">
        <v>111.39400000000001</v>
      </c>
      <c r="T28">
        <v>111.39400000000001</v>
      </c>
      <c r="U28">
        <v>111.39400000000001</v>
      </c>
      <c r="V28">
        <v>111.39400000000001</v>
      </c>
      <c r="W28">
        <v>111.39400000000001</v>
      </c>
      <c r="X28">
        <v>111.39400000000001</v>
      </c>
      <c r="Y28">
        <v>111.39400000000001</v>
      </c>
      <c r="Z28">
        <v>111.39400000000001</v>
      </c>
      <c r="AA28">
        <v>111.39400000000001</v>
      </c>
      <c r="AB28">
        <v>111.39400000000001</v>
      </c>
      <c r="AC28">
        <v>111.39400000000001</v>
      </c>
      <c r="AD28">
        <v>111.39400000000001</v>
      </c>
      <c r="AE28">
        <v>111.39400000000001</v>
      </c>
      <c r="AF28">
        <v>111.39400000000001</v>
      </c>
    </row>
    <row r="29" spans="1:32">
      <c r="A29" t="s">
        <v>828</v>
      </c>
      <c r="B29">
        <v>42</v>
      </c>
      <c r="C29">
        <v>42</v>
      </c>
      <c r="D29">
        <v>42</v>
      </c>
      <c r="E29">
        <v>42</v>
      </c>
      <c r="F29">
        <v>42</v>
      </c>
      <c r="G29">
        <v>42</v>
      </c>
      <c r="H29">
        <v>42</v>
      </c>
      <c r="I29">
        <v>42</v>
      </c>
      <c r="J29">
        <v>42</v>
      </c>
      <c r="K29">
        <v>42</v>
      </c>
      <c r="L29">
        <v>42</v>
      </c>
      <c r="M29">
        <v>42</v>
      </c>
      <c r="N29">
        <v>42</v>
      </c>
      <c r="O29">
        <v>42</v>
      </c>
      <c r="P29">
        <v>42</v>
      </c>
      <c r="Q29">
        <v>42</v>
      </c>
      <c r="R29">
        <v>42</v>
      </c>
      <c r="S29">
        <v>42</v>
      </c>
      <c r="T29">
        <v>42</v>
      </c>
      <c r="U29">
        <v>42</v>
      </c>
      <c r="V29">
        <v>42</v>
      </c>
      <c r="W29">
        <v>42</v>
      </c>
      <c r="X29">
        <v>42</v>
      </c>
      <c r="Y29">
        <v>42</v>
      </c>
      <c r="Z29">
        <v>42</v>
      </c>
      <c r="AA29">
        <v>42</v>
      </c>
      <c r="AB29">
        <v>42</v>
      </c>
      <c r="AC29">
        <v>42</v>
      </c>
      <c r="AD29">
        <v>42</v>
      </c>
      <c r="AE29">
        <v>42</v>
      </c>
      <c r="AF29">
        <v>42</v>
      </c>
    </row>
    <row r="30" spans="1:32">
      <c r="A30" t="s">
        <v>829</v>
      </c>
      <c r="B30">
        <v>30.8551</v>
      </c>
      <c r="C30">
        <v>30.8551</v>
      </c>
      <c r="D30">
        <v>30.8551</v>
      </c>
      <c r="E30">
        <v>30.8551</v>
      </c>
      <c r="F30">
        <v>30.8551</v>
      </c>
      <c r="G30">
        <v>30.8551</v>
      </c>
      <c r="H30">
        <v>30.8551</v>
      </c>
      <c r="I30">
        <v>30.8551</v>
      </c>
      <c r="J30">
        <v>30.8551</v>
      </c>
      <c r="K30">
        <v>30.8551</v>
      </c>
      <c r="L30">
        <v>30.8551</v>
      </c>
      <c r="M30">
        <v>30.8551</v>
      </c>
      <c r="N30">
        <v>30.8551</v>
      </c>
      <c r="O30">
        <v>30.8551</v>
      </c>
      <c r="P30">
        <v>30.8551</v>
      </c>
      <c r="Q30">
        <v>30.8551</v>
      </c>
      <c r="R30">
        <v>30.8551</v>
      </c>
      <c r="S30">
        <v>30.8551</v>
      </c>
      <c r="T30">
        <v>30.8551</v>
      </c>
      <c r="U30">
        <v>30.8551</v>
      </c>
      <c r="V30">
        <v>30.8551</v>
      </c>
      <c r="W30">
        <v>30.8551</v>
      </c>
      <c r="X30">
        <v>30.8551</v>
      </c>
      <c r="Y30">
        <v>30.8551</v>
      </c>
      <c r="Z30">
        <v>30.8551</v>
      </c>
      <c r="AA30">
        <v>30.8551</v>
      </c>
      <c r="AB30">
        <v>30.8551</v>
      </c>
      <c r="AC30">
        <v>30.8551</v>
      </c>
      <c r="AD30">
        <v>30.8551</v>
      </c>
      <c r="AE30">
        <v>30.8551</v>
      </c>
      <c r="AF30">
        <v>30.8551</v>
      </c>
    </row>
    <row r="31" spans="1:32">
      <c r="A31" t="s">
        <v>830</v>
      </c>
      <c r="B31">
        <v>3512</v>
      </c>
      <c r="C31">
        <v>3512</v>
      </c>
      <c r="D31">
        <v>3512</v>
      </c>
      <c r="E31">
        <v>3512</v>
      </c>
      <c r="F31">
        <v>3512</v>
      </c>
      <c r="G31">
        <v>3512</v>
      </c>
      <c r="H31">
        <v>3512</v>
      </c>
      <c r="I31">
        <v>3512</v>
      </c>
      <c r="J31">
        <v>3512</v>
      </c>
      <c r="K31">
        <v>3512</v>
      </c>
      <c r="L31">
        <v>3512</v>
      </c>
      <c r="M31">
        <v>3512</v>
      </c>
      <c r="N31">
        <v>3512</v>
      </c>
      <c r="O31">
        <v>3512</v>
      </c>
      <c r="P31">
        <v>3512</v>
      </c>
      <c r="Q31">
        <v>3512</v>
      </c>
      <c r="R31">
        <v>3512</v>
      </c>
      <c r="S31">
        <v>3512</v>
      </c>
      <c r="T31">
        <v>3512</v>
      </c>
      <c r="U31">
        <v>3512</v>
      </c>
      <c r="V31">
        <v>3512</v>
      </c>
      <c r="W31">
        <v>3512</v>
      </c>
      <c r="X31">
        <v>3512</v>
      </c>
      <c r="Y31">
        <v>3512</v>
      </c>
      <c r="Z31">
        <v>3512</v>
      </c>
      <c r="AA31">
        <v>3512</v>
      </c>
      <c r="AB31">
        <v>3512</v>
      </c>
      <c r="AC31">
        <v>3512</v>
      </c>
      <c r="AD31">
        <v>3512</v>
      </c>
      <c r="AE31">
        <v>3512</v>
      </c>
      <c r="AF31">
        <v>3512</v>
      </c>
    </row>
    <row r="32" spans="1:32">
      <c r="A32" t="s">
        <v>831</v>
      </c>
      <c r="B32">
        <v>1</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row>
    <row r="33" spans="1:32">
      <c r="A33" t="s">
        <v>832</v>
      </c>
      <c r="B33">
        <v>1558</v>
      </c>
      <c r="C33">
        <v>1558</v>
      </c>
      <c r="D33">
        <v>1558</v>
      </c>
      <c r="E33">
        <v>1558</v>
      </c>
      <c r="F33">
        <v>1558</v>
      </c>
      <c r="G33">
        <v>1558</v>
      </c>
      <c r="H33">
        <v>1558</v>
      </c>
      <c r="I33">
        <v>1558</v>
      </c>
      <c r="J33">
        <v>1558</v>
      </c>
      <c r="K33">
        <v>1558</v>
      </c>
      <c r="L33">
        <v>1558</v>
      </c>
      <c r="M33">
        <v>1558</v>
      </c>
      <c r="N33">
        <v>1558</v>
      </c>
      <c r="O33">
        <v>1558</v>
      </c>
      <c r="P33">
        <v>1558</v>
      </c>
      <c r="Q33">
        <v>1558</v>
      </c>
      <c r="R33">
        <v>1558</v>
      </c>
      <c r="S33">
        <v>1558</v>
      </c>
      <c r="T33">
        <v>1558</v>
      </c>
      <c r="U33">
        <v>1558</v>
      </c>
      <c r="V33">
        <v>1558</v>
      </c>
      <c r="W33">
        <v>1558</v>
      </c>
      <c r="X33">
        <v>1558</v>
      </c>
      <c r="Y33">
        <v>1558</v>
      </c>
      <c r="Z33">
        <v>1558</v>
      </c>
      <c r="AA33">
        <v>1558</v>
      </c>
      <c r="AB33">
        <v>1558</v>
      </c>
      <c r="AC33">
        <v>1558</v>
      </c>
      <c r="AD33">
        <v>1558</v>
      </c>
      <c r="AE33">
        <v>1558</v>
      </c>
      <c r="AF33">
        <v>1558</v>
      </c>
    </row>
    <row r="34" spans="1:32">
      <c r="A34" t="s">
        <v>833</v>
      </c>
      <c r="B34">
        <v>1.2700800000000001</v>
      </c>
      <c r="C34">
        <v>1.2700800000000001</v>
      </c>
      <c r="D34">
        <v>1.2700800000000001</v>
      </c>
      <c r="E34">
        <v>1.2700800000000001</v>
      </c>
      <c r="F34">
        <v>1.2700800000000001</v>
      </c>
      <c r="G34">
        <v>1.2700800000000001</v>
      </c>
      <c r="H34">
        <v>1.2700800000000001</v>
      </c>
      <c r="I34">
        <v>1.2700800000000001</v>
      </c>
      <c r="J34">
        <v>1.2700800000000001</v>
      </c>
      <c r="K34">
        <v>1.2700800000000001</v>
      </c>
      <c r="L34">
        <v>1.2700800000000001</v>
      </c>
      <c r="M34">
        <v>1.2700800000000001</v>
      </c>
      <c r="N34">
        <v>1.2700800000000001</v>
      </c>
      <c r="O34">
        <v>1.2700800000000001</v>
      </c>
      <c r="P34">
        <v>1.2700800000000001</v>
      </c>
      <c r="Q34">
        <v>1.2700800000000001</v>
      </c>
      <c r="R34">
        <v>1.2700800000000001</v>
      </c>
      <c r="S34">
        <v>1.2700800000000001</v>
      </c>
      <c r="T34">
        <v>1.2700800000000001</v>
      </c>
      <c r="U34">
        <v>1.2700800000000001</v>
      </c>
      <c r="V34">
        <v>1.2700800000000001</v>
      </c>
      <c r="W34">
        <v>1.2700800000000001</v>
      </c>
      <c r="X34">
        <v>1.2700800000000001</v>
      </c>
      <c r="Y34">
        <v>1.2700800000000001</v>
      </c>
      <c r="Z34">
        <v>1.2700800000000001</v>
      </c>
      <c r="AA34">
        <v>1.2700800000000001</v>
      </c>
      <c r="AB34">
        <v>1.2700800000000001</v>
      </c>
      <c r="AC34">
        <v>1.2700800000000001</v>
      </c>
      <c r="AD34">
        <v>1.2700800000000001</v>
      </c>
      <c r="AE34">
        <v>1.2700800000000001</v>
      </c>
      <c r="AF34">
        <v>1.2700800000000001</v>
      </c>
    </row>
    <row r="35" spans="1:32">
      <c r="A35" t="s">
        <v>834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c r="A36" t="s">
        <v>1251</v>
      </c>
      <c r="B36" s="23">
        <v>254060000</v>
      </c>
      <c r="C36" s="23">
        <v>254060000</v>
      </c>
      <c r="D36" s="23">
        <v>254060000</v>
      </c>
      <c r="E36" s="23">
        <v>254060000</v>
      </c>
      <c r="F36" s="23">
        <v>254060000</v>
      </c>
      <c r="G36" s="23">
        <v>254060000</v>
      </c>
      <c r="H36" s="23">
        <v>254060000</v>
      </c>
      <c r="I36" s="23">
        <v>254060000</v>
      </c>
      <c r="J36" s="23">
        <v>254060000</v>
      </c>
      <c r="K36" s="23">
        <v>254060000</v>
      </c>
      <c r="L36" s="23">
        <v>254060000</v>
      </c>
      <c r="M36" s="23">
        <v>254060000</v>
      </c>
      <c r="N36" s="23">
        <v>254060000</v>
      </c>
      <c r="O36" s="23">
        <v>254060000</v>
      </c>
      <c r="P36" s="23">
        <v>254060000</v>
      </c>
      <c r="Q36" s="23">
        <v>254060000</v>
      </c>
      <c r="R36" s="23">
        <v>254060000</v>
      </c>
      <c r="S36" s="23">
        <v>254060000</v>
      </c>
      <c r="T36" s="23">
        <v>254060000</v>
      </c>
      <c r="U36" s="23">
        <v>254060000</v>
      </c>
      <c r="V36" s="23">
        <v>254060000</v>
      </c>
      <c r="W36" s="23">
        <v>254060000</v>
      </c>
      <c r="X36" s="23">
        <v>254060000</v>
      </c>
      <c r="Y36" s="23">
        <v>254060000</v>
      </c>
      <c r="Z36" s="23">
        <v>254060000</v>
      </c>
      <c r="AA36" s="23">
        <v>254060000</v>
      </c>
      <c r="AB36" s="23">
        <v>254060000</v>
      </c>
      <c r="AC36" s="23">
        <v>254060000</v>
      </c>
      <c r="AD36" s="23">
        <v>254060000</v>
      </c>
      <c r="AE36" s="23">
        <v>254060000</v>
      </c>
      <c r="AF36" s="23">
        <v>254060000</v>
      </c>
    </row>
    <row r="37" spans="1:32">
      <c r="A37" t="s">
        <v>1252</v>
      </c>
      <c r="B37" s="23">
        <v>6351800</v>
      </c>
      <c r="C37" s="23">
        <v>6351800</v>
      </c>
      <c r="D37" s="23">
        <v>6351800</v>
      </c>
      <c r="E37" s="23">
        <v>6351800</v>
      </c>
      <c r="F37" s="23">
        <v>6351800</v>
      </c>
      <c r="G37" s="23">
        <v>6351800</v>
      </c>
      <c r="H37" s="23">
        <v>6351800</v>
      </c>
      <c r="I37" s="23">
        <v>6351800</v>
      </c>
      <c r="J37" s="23">
        <v>6351800</v>
      </c>
      <c r="K37" s="23">
        <v>6351800</v>
      </c>
      <c r="L37" s="23">
        <v>6351800</v>
      </c>
      <c r="M37" s="23">
        <v>6351800</v>
      </c>
      <c r="N37" s="23">
        <v>6351800</v>
      </c>
      <c r="O37" s="23">
        <v>6351800</v>
      </c>
      <c r="P37" s="23">
        <v>6351800</v>
      </c>
      <c r="Q37" s="23">
        <v>6351800</v>
      </c>
      <c r="R37" s="23">
        <v>6351800</v>
      </c>
      <c r="S37" s="23">
        <v>6351800</v>
      </c>
      <c r="T37" s="23">
        <v>6351800</v>
      </c>
      <c r="U37" s="23">
        <v>6351800</v>
      </c>
      <c r="V37" s="23">
        <v>6351800</v>
      </c>
      <c r="W37" s="23">
        <v>6351800</v>
      </c>
      <c r="X37" s="23">
        <v>6351800</v>
      </c>
      <c r="Y37" s="23">
        <v>6351800</v>
      </c>
      <c r="Z37" s="23">
        <v>6351800</v>
      </c>
      <c r="AA37" s="23">
        <v>6351800</v>
      </c>
      <c r="AB37" s="23">
        <v>6351800</v>
      </c>
      <c r="AC37" s="23">
        <v>6351800</v>
      </c>
      <c r="AD37" s="23">
        <v>6351800</v>
      </c>
      <c r="AE37" s="23">
        <v>6351800</v>
      </c>
      <c r="AF37" s="23">
        <v>6351800</v>
      </c>
    </row>
    <row r="38" spans="1:32">
      <c r="A38" t="s">
        <v>1253</v>
      </c>
      <c r="B38" s="23">
        <v>884576</v>
      </c>
      <c r="C38" s="23">
        <v>884576</v>
      </c>
      <c r="D38" s="23">
        <v>884576</v>
      </c>
      <c r="E38" s="23">
        <v>884576</v>
      </c>
      <c r="F38" s="23">
        <v>884576</v>
      </c>
      <c r="G38" s="23">
        <v>884576</v>
      </c>
      <c r="H38" s="23">
        <v>884576</v>
      </c>
      <c r="I38" s="23">
        <v>884576</v>
      </c>
      <c r="J38" s="23">
        <v>884576</v>
      </c>
      <c r="K38" s="23">
        <v>884576</v>
      </c>
      <c r="L38" s="23">
        <v>884576</v>
      </c>
      <c r="M38" s="23">
        <v>884576</v>
      </c>
      <c r="N38" s="23">
        <v>884576</v>
      </c>
      <c r="O38" s="23">
        <v>884576</v>
      </c>
      <c r="P38" s="23">
        <v>884576</v>
      </c>
      <c r="Q38" s="23">
        <v>884576</v>
      </c>
      <c r="R38" s="23">
        <v>884576</v>
      </c>
      <c r="S38" s="23">
        <v>884576</v>
      </c>
      <c r="T38" s="23">
        <v>884576</v>
      </c>
      <c r="U38" s="23">
        <v>884576</v>
      </c>
      <c r="V38" s="23">
        <v>884576</v>
      </c>
      <c r="W38" s="23">
        <v>884576</v>
      </c>
      <c r="X38" s="23">
        <v>884576</v>
      </c>
      <c r="Y38" s="23">
        <v>884576</v>
      </c>
      <c r="Z38" s="23">
        <v>884576</v>
      </c>
      <c r="AA38" s="23">
        <v>884576</v>
      </c>
      <c r="AB38" s="23">
        <v>884576</v>
      </c>
      <c r="AC38" s="23">
        <v>884576</v>
      </c>
      <c r="AD38" s="23">
        <v>884576</v>
      </c>
      <c r="AE38" s="23">
        <v>884576</v>
      </c>
      <c r="AF38" s="23">
        <v>884576</v>
      </c>
    </row>
    <row r="39" spans="1:32">
      <c r="A39" t="s">
        <v>1254</v>
      </c>
      <c r="B39" s="23">
        <v>5062360</v>
      </c>
      <c r="C39" s="23">
        <v>5062360</v>
      </c>
      <c r="D39" s="23">
        <v>5062360</v>
      </c>
      <c r="E39" s="23">
        <v>5062360</v>
      </c>
      <c r="F39" s="23">
        <v>5062360</v>
      </c>
      <c r="G39" s="23">
        <v>5062360</v>
      </c>
      <c r="H39" s="23">
        <v>5062360</v>
      </c>
      <c r="I39" s="23">
        <v>5062360</v>
      </c>
      <c r="J39" s="23">
        <v>5062360</v>
      </c>
      <c r="K39" s="23">
        <v>5062360</v>
      </c>
      <c r="L39" s="23">
        <v>5062360</v>
      </c>
      <c r="M39" s="23">
        <v>5062360</v>
      </c>
      <c r="N39" s="23">
        <v>5062360</v>
      </c>
      <c r="O39" s="23">
        <v>5062360</v>
      </c>
      <c r="P39" s="23">
        <v>5062360</v>
      </c>
      <c r="Q39" s="23">
        <v>5062360</v>
      </c>
      <c r="R39" s="23">
        <v>5062360</v>
      </c>
      <c r="S39" s="23">
        <v>5062360</v>
      </c>
      <c r="T39" s="23">
        <v>5062360</v>
      </c>
      <c r="U39" s="23">
        <v>5062360</v>
      </c>
      <c r="V39" s="23">
        <v>5062360</v>
      </c>
      <c r="W39" s="23">
        <v>5062360</v>
      </c>
      <c r="X39" s="23">
        <v>5062360</v>
      </c>
      <c r="Y39" s="23">
        <v>5062360</v>
      </c>
      <c r="Z39" s="23">
        <v>5062360</v>
      </c>
      <c r="AA39" s="23">
        <v>5062360</v>
      </c>
      <c r="AB39" s="23">
        <v>5062360</v>
      </c>
      <c r="AC39" s="23">
        <v>5062360</v>
      </c>
      <c r="AD39" s="23">
        <v>5062360</v>
      </c>
      <c r="AE39" s="23">
        <v>5062360</v>
      </c>
      <c r="AF39" s="23">
        <v>5062360</v>
      </c>
    </row>
    <row r="40" spans="1:32">
      <c r="A40" t="s">
        <v>1255</v>
      </c>
      <c r="B40">
        <v>9018.2099999999991</v>
      </c>
      <c r="C40">
        <v>9018.2099999999991</v>
      </c>
      <c r="D40">
        <v>9018.2099999999991</v>
      </c>
      <c r="E40">
        <v>9018.2099999999991</v>
      </c>
      <c r="F40">
        <v>9018.2099999999991</v>
      </c>
      <c r="G40">
        <v>9018.2099999999991</v>
      </c>
      <c r="H40">
        <v>9018.2099999999991</v>
      </c>
      <c r="I40">
        <v>9018.2099999999991</v>
      </c>
      <c r="J40">
        <v>9018.2099999999991</v>
      </c>
      <c r="K40">
        <v>9018.2099999999991</v>
      </c>
      <c r="L40">
        <v>9018.2099999999991</v>
      </c>
      <c r="M40">
        <v>9018.2099999999991</v>
      </c>
      <c r="N40">
        <v>9018.2099999999991</v>
      </c>
      <c r="O40">
        <v>9018.2099999999991</v>
      </c>
      <c r="P40">
        <v>9018.2099999999991</v>
      </c>
      <c r="Q40">
        <v>9018.2099999999991</v>
      </c>
      <c r="R40">
        <v>9018.2099999999991</v>
      </c>
      <c r="S40">
        <v>9018.2099999999991</v>
      </c>
      <c r="T40">
        <v>9018.2099999999991</v>
      </c>
      <c r="U40">
        <v>9018.2099999999991</v>
      </c>
      <c r="V40">
        <v>9018.2099999999991</v>
      </c>
      <c r="W40">
        <v>9018.2099999999991</v>
      </c>
      <c r="X40">
        <v>9018.2099999999991</v>
      </c>
      <c r="Y40">
        <v>9018.2099999999991</v>
      </c>
      <c r="Z40">
        <v>9018.2099999999991</v>
      </c>
      <c r="AA40">
        <v>9018.2099999999991</v>
      </c>
      <c r="AB40">
        <v>9018.2099999999991</v>
      </c>
      <c r="AC40">
        <v>9018.2099999999991</v>
      </c>
      <c r="AD40">
        <v>9018.2099999999991</v>
      </c>
      <c r="AE40">
        <v>9018.2099999999991</v>
      </c>
      <c r="AF40">
        <v>9018.2099999999991</v>
      </c>
    </row>
    <row r="41" spans="1:32">
      <c r="A41" t="s">
        <v>1256</v>
      </c>
      <c r="B41" s="23">
        <v>895.64</v>
      </c>
      <c r="C41" s="23">
        <v>895.64</v>
      </c>
      <c r="D41" s="23">
        <v>895.64</v>
      </c>
      <c r="E41" s="23">
        <v>895.64</v>
      </c>
      <c r="F41" s="23">
        <v>895.64</v>
      </c>
      <c r="G41" s="23">
        <v>895.64</v>
      </c>
      <c r="H41" s="23">
        <v>895.64</v>
      </c>
      <c r="I41" s="23">
        <v>895.64</v>
      </c>
      <c r="J41" s="23">
        <v>895.64</v>
      </c>
      <c r="K41" s="23">
        <v>895.64</v>
      </c>
      <c r="L41" s="23">
        <v>895.64</v>
      </c>
      <c r="M41" s="23">
        <v>895.64</v>
      </c>
      <c r="N41" s="23">
        <v>895.64</v>
      </c>
      <c r="O41" s="23">
        <v>895.64</v>
      </c>
      <c r="P41" s="23">
        <v>895.64</v>
      </c>
      <c r="Q41" s="23">
        <v>895.64</v>
      </c>
      <c r="R41" s="23">
        <v>895.64</v>
      </c>
      <c r="S41" s="23">
        <v>895.64</v>
      </c>
      <c r="T41" s="23">
        <v>895.64</v>
      </c>
      <c r="U41" s="23">
        <v>895.64</v>
      </c>
      <c r="V41" s="23">
        <v>895.64</v>
      </c>
      <c r="W41" s="23">
        <v>895.64</v>
      </c>
      <c r="X41" s="23">
        <v>895.64</v>
      </c>
      <c r="Y41" s="23">
        <v>895.64</v>
      </c>
      <c r="Z41" s="23">
        <v>895.64</v>
      </c>
      <c r="AA41" s="23">
        <v>895.64</v>
      </c>
      <c r="AB41" s="23">
        <v>895.64</v>
      </c>
      <c r="AC41" s="23">
        <v>895.64</v>
      </c>
      <c r="AD41" s="23">
        <v>895.64</v>
      </c>
      <c r="AE41" s="23">
        <v>895.64</v>
      </c>
      <c r="AF41" s="23">
        <v>895.64</v>
      </c>
    </row>
    <row r="42" spans="1:32">
      <c r="A42" t="s">
        <v>1257</v>
      </c>
      <c r="B42">
        <v>21556.7</v>
      </c>
      <c r="C42">
        <v>21556.7</v>
      </c>
      <c r="D42">
        <v>21556.7</v>
      </c>
      <c r="E42">
        <v>21556.7</v>
      </c>
      <c r="F42">
        <v>21556.7</v>
      </c>
      <c r="G42">
        <v>21556.7</v>
      </c>
      <c r="H42">
        <v>21556.7</v>
      </c>
      <c r="I42">
        <v>21556.7</v>
      </c>
      <c r="J42">
        <v>21556.7</v>
      </c>
      <c r="K42">
        <v>21556.7</v>
      </c>
      <c r="L42">
        <v>21556.7</v>
      </c>
      <c r="M42">
        <v>21556.7</v>
      </c>
      <c r="N42">
        <v>21556.7</v>
      </c>
      <c r="O42">
        <v>21556.7</v>
      </c>
      <c r="P42">
        <v>21556.7</v>
      </c>
      <c r="Q42">
        <v>21556.7</v>
      </c>
      <c r="R42">
        <v>21556.7</v>
      </c>
      <c r="S42">
        <v>21556.7</v>
      </c>
      <c r="T42">
        <v>21556.7</v>
      </c>
      <c r="U42">
        <v>21556.7</v>
      </c>
      <c r="V42">
        <v>21556.7</v>
      </c>
      <c r="W42">
        <v>21556.7</v>
      </c>
      <c r="X42">
        <v>21556.7</v>
      </c>
      <c r="Y42">
        <v>21556.7</v>
      </c>
      <c r="Z42">
        <v>21556.7</v>
      </c>
      <c r="AA42">
        <v>21556.7</v>
      </c>
      <c r="AB42">
        <v>21556.7</v>
      </c>
      <c r="AC42">
        <v>21556.7</v>
      </c>
      <c r="AD42">
        <v>21556.7</v>
      </c>
      <c r="AE42">
        <v>21556.7</v>
      </c>
      <c r="AF42">
        <v>21556.7</v>
      </c>
    </row>
    <row r="43" spans="1:32">
      <c r="A43" t="s">
        <v>1258</v>
      </c>
      <c r="B43">
        <v>24608.7</v>
      </c>
      <c r="C43">
        <v>24608.7</v>
      </c>
      <c r="D43">
        <v>24608.7</v>
      </c>
      <c r="E43">
        <v>24608.7</v>
      </c>
      <c r="F43">
        <v>24608.7</v>
      </c>
      <c r="G43">
        <v>24608.7</v>
      </c>
      <c r="H43">
        <v>24608.7</v>
      </c>
      <c r="I43">
        <v>24608.7</v>
      </c>
      <c r="J43">
        <v>24608.7</v>
      </c>
      <c r="K43">
        <v>24608.7</v>
      </c>
      <c r="L43">
        <v>24608.7</v>
      </c>
      <c r="M43">
        <v>24608.7</v>
      </c>
      <c r="N43">
        <v>24608.7</v>
      </c>
      <c r="O43">
        <v>24608.7</v>
      </c>
      <c r="P43">
        <v>24608.7</v>
      </c>
      <c r="Q43">
        <v>24608.7</v>
      </c>
      <c r="R43">
        <v>24608.7</v>
      </c>
      <c r="S43">
        <v>24608.7</v>
      </c>
      <c r="T43">
        <v>24608.7</v>
      </c>
      <c r="U43">
        <v>24608.7</v>
      </c>
      <c r="V43">
        <v>24608.7</v>
      </c>
      <c r="W43">
        <v>24608.7</v>
      </c>
      <c r="X43">
        <v>24608.7</v>
      </c>
      <c r="Y43">
        <v>24608.7</v>
      </c>
      <c r="Z43">
        <v>24608.7</v>
      </c>
      <c r="AA43">
        <v>24608.7</v>
      </c>
      <c r="AB43">
        <v>24608.7</v>
      </c>
      <c r="AC43">
        <v>24608.7</v>
      </c>
      <c r="AD43">
        <v>24608.7</v>
      </c>
      <c r="AE43">
        <v>24608.7</v>
      </c>
      <c r="AF43">
        <v>24608.7</v>
      </c>
    </row>
    <row r="44" spans="1:32">
      <c r="A44" t="s">
        <v>1259</v>
      </c>
      <c r="B44" s="23">
        <v>17310600</v>
      </c>
      <c r="C44" s="23">
        <v>17310600</v>
      </c>
      <c r="D44" s="23">
        <v>17310600</v>
      </c>
      <c r="E44" s="23">
        <v>17310600</v>
      </c>
      <c r="F44" s="23">
        <v>17310600</v>
      </c>
      <c r="G44" s="23">
        <v>17310600</v>
      </c>
      <c r="H44" s="23">
        <v>17310600</v>
      </c>
      <c r="I44" s="23">
        <v>17310600</v>
      </c>
      <c r="J44" s="23">
        <v>17310600</v>
      </c>
      <c r="K44" s="23">
        <v>17310600</v>
      </c>
      <c r="L44" s="23">
        <v>17310600</v>
      </c>
      <c r="M44" s="23">
        <v>17310600</v>
      </c>
      <c r="N44" s="23">
        <v>17310600</v>
      </c>
      <c r="O44" s="23">
        <v>17310600</v>
      </c>
      <c r="P44" s="23">
        <v>17310600</v>
      </c>
      <c r="Q44" s="23">
        <v>17310600</v>
      </c>
      <c r="R44" s="23">
        <v>17310600</v>
      </c>
      <c r="S44" s="23">
        <v>17310600</v>
      </c>
      <c r="T44" s="23">
        <v>17310600</v>
      </c>
      <c r="U44" s="23">
        <v>17310600</v>
      </c>
      <c r="V44" s="23">
        <v>17310600</v>
      </c>
      <c r="W44" s="23">
        <v>17310600</v>
      </c>
      <c r="X44" s="23">
        <v>17310600</v>
      </c>
      <c r="Y44" s="23">
        <v>17310600</v>
      </c>
      <c r="Z44" s="23">
        <v>17310600</v>
      </c>
      <c r="AA44" s="23">
        <v>17310600</v>
      </c>
      <c r="AB44" s="23">
        <v>17310600</v>
      </c>
      <c r="AC44" s="23">
        <v>17310600</v>
      </c>
      <c r="AD44" s="23">
        <v>17310600</v>
      </c>
      <c r="AE44" s="23">
        <v>17310600</v>
      </c>
      <c r="AF44" s="23">
        <v>17310600</v>
      </c>
    </row>
    <row r="45" spans="1:32">
      <c r="A45" t="s">
        <v>1260</v>
      </c>
      <c r="B45">
        <v>9928.75</v>
      </c>
      <c r="C45">
        <v>9928.75</v>
      </c>
      <c r="D45">
        <v>9928.75</v>
      </c>
      <c r="E45">
        <v>9928.75</v>
      </c>
      <c r="F45">
        <v>9928.75</v>
      </c>
      <c r="G45">
        <v>9928.75</v>
      </c>
      <c r="H45">
        <v>9928.75</v>
      </c>
      <c r="I45">
        <v>9928.75</v>
      </c>
      <c r="J45">
        <v>9928.75</v>
      </c>
      <c r="K45">
        <v>9928.75</v>
      </c>
      <c r="L45">
        <v>9928.75</v>
      </c>
      <c r="M45">
        <v>9928.75</v>
      </c>
      <c r="N45">
        <v>9928.75</v>
      </c>
      <c r="O45">
        <v>9928.75</v>
      </c>
      <c r="P45">
        <v>9928.75</v>
      </c>
      <c r="Q45">
        <v>9928.75</v>
      </c>
      <c r="R45">
        <v>9928.75</v>
      </c>
      <c r="S45">
        <v>9928.75</v>
      </c>
      <c r="T45">
        <v>9928.75</v>
      </c>
      <c r="U45">
        <v>9928.75</v>
      </c>
      <c r="V45">
        <v>9928.75</v>
      </c>
      <c r="W45">
        <v>9928.75</v>
      </c>
      <c r="X45">
        <v>9928.75</v>
      </c>
      <c r="Y45">
        <v>9928.75</v>
      </c>
      <c r="Z45">
        <v>9928.75</v>
      </c>
      <c r="AA45">
        <v>9928.75</v>
      </c>
      <c r="AB45">
        <v>9928.75</v>
      </c>
      <c r="AC45">
        <v>9928.75</v>
      </c>
      <c r="AD45">
        <v>9928.75</v>
      </c>
      <c r="AE45">
        <v>9928.75</v>
      </c>
      <c r="AF45">
        <v>9928.75</v>
      </c>
    </row>
    <row r="46" spans="1:32">
      <c r="A46" t="s">
        <v>1261</v>
      </c>
      <c r="B46" s="23">
        <v>8596800</v>
      </c>
      <c r="C46" s="23">
        <v>8596800</v>
      </c>
      <c r="D46" s="23">
        <v>8596800</v>
      </c>
      <c r="E46" s="23">
        <v>8596800</v>
      </c>
      <c r="F46" s="23">
        <v>8596800</v>
      </c>
      <c r="G46" s="23">
        <v>8596800</v>
      </c>
      <c r="H46" s="23">
        <v>8596800</v>
      </c>
      <c r="I46" s="23">
        <v>8596800</v>
      </c>
      <c r="J46" s="23">
        <v>8596800</v>
      </c>
      <c r="K46" s="23">
        <v>8596800</v>
      </c>
      <c r="L46" s="23">
        <v>8596800</v>
      </c>
      <c r="M46" s="23">
        <v>8596800</v>
      </c>
      <c r="N46" s="23">
        <v>8596800</v>
      </c>
      <c r="O46" s="23">
        <v>8596800</v>
      </c>
      <c r="P46" s="23">
        <v>8596800</v>
      </c>
      <c r="Q46" s="23">
        <v>8596800</v>
      </c>
      <c r="R46" s="23">
        <v>8596800</v>
      </c>
      <c r="S46" s="23">
        <v>8596800</v>
      </c>
      <c r="T46" s="23">
        <v>8596800</v>
      </c>
      <c r="U46" s="23">
        <v>8596800</v>
      </c>
      <c r="V46" s="23">
        <v>8596800</v>
      </c>
      <c r="W46" s="23">
        <v>8596800</v>
      </c>
      <c r="X46" s="23">
        <v>8596800</v>
      </c>
      <c r="Y46" s="23">
        <v>8596800</v>
      </c>
      <c r="Z46" s="23">
        <v>8596800</v>
      </c>
      <c r="AA46" s="23">
        <v>8596800</v>
      </c>
      <c r="AB46" s="23">
        <v>8596800</v>
      </c>
      <c r="AC46" s="23">
        <v>8596800</v>
      </c>
      <c r="AD46" s="23">
        <v>8596800</v>
      </c>
      <c r="AE46" s="23">
        <v>8596800</v>
      </c>
      <c r="AF46" s="23">
        <v>8596800</v>
      </c>
    </row>
    <row r="47" spans="1:32">
      <c r="A47" t="s">
        <v>1262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1432-0616-4C8E-B11C-9E13A0703419}">
  <sheetPr>
    <tabColor rgb="FF002060"/>
  </sheetPr>
  <dimension ref="A1:AF7"/>
  <sheetViews>
    <sheetView workbookViewId="0">
      <selection activeCell="H21" sqref="A1:XFD1048576"/>
    </sheetView>
  </sheetViews>
  <sheetFormatPr defaultRowHeight="15"/>
  <cols>
    <col min="1" max="1" width="15.28515625" customWidth="1"/>
  </cols>
  <sheetData>
    <row r="1" spans="1:32">
      <c r="A1" t="s">
        <v>45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19</v>
      </c>
      <c r="B2">
        <f>SUMPRODUCT('MOVES Annual Vehicle Miles'!$I$2:$I$3,'MOVES Vehicle Population'!D29:D30)/SUM('MOVES Vehicle Population'!D29:D30)</f>
        <v>15147.024451655525</v>
      </c>
      <c r="C2">
        <f>SUMPRODUCT('MOVES Annual Vehicle Miles'!$I$2:$I$3,'MOVES Vehicle Population'!E29:E30)/SUM('MOVES Vehicle Population'!E29:E30)</f>
        <v>15146.292360394569</v>
      </c>
      <c r="D2">
        <f>SUMPRODUCT('MOVES Annual Vehicle Miles'!$I$2:$I$3,'MOVES Vehicle Population'!F29:F30)/SUM('MOVES Vehicle Population'!F29:F30)</f>
        <v>15145.627603022853</v>
      </c>
      <c r="E2">
        <f>SUMPRODUCT('MOVES Annual Vehicle Miles'!$I$2:$I$3,'MOVES Vehicle Population'!G29:G30)/SUM('MOVES Vehicle Population'!G29:G30)</f>
        <v>15144.818384360195</v>
      </c>
      <c r="F2">
        <f>SUMPRODUCT('MOVES Annual Vehicle Miles'!$I$2:$I$3,'MOVES Vehicle Population'!H29:H30)/SUM('MOVES Vehicle Population'!H29:H30)</f>
        <v>15143.734343573607</v>
      </c>
      <c r="G2">
        <f>SUMPRODUCT('MOVES Annual Vehicle Miles'!$I$2:$I$3,'MOVES Vehicle Population'!I29:I30)/SUM('MOVES Vehicle Population'!I29:I30)</f>
        <v>15142.231376579408</v>
      </c>
      <c r="H2">
        <f>SUMPRODUCT('MOVES Annual Vehicle Miles'!$I$2:$I$3,'MOVES Vehicle Population'!J29:J30)/SUM('MOVES Vehicle Population'!J29:J30)</f>
        <v>15140.653500811346</v>
      </c>
      <c r="I2">
        <f>SUMPRODUCT('MOVES Annual Vehicle Miles'!$I$2:$I$3,'MOVES Vehicle Population'!K29:K30)/SUM('MOVES Vehicle Population'!K29:K30)</f>
        <v>15138.624732455668</v>
      </c>
      <c r="J2">
        <f>SUMPRODUCT('MOVES Annual Vehicle Miles'!$I$2:$I$3,'MOVES Vehicle Population'!L29:L30)/SUM('MOVES Vehicle Population'!L29:L30)</f>
        <v>15136.208976073593</v>
      </c>
      <c r="K2">
        <f>SUMPRODUCT('MOVES Annual Vehicle Miles'!$I$2:$I$3,'MOVES Vehicle Population'!M29:M30)/SUM('MOVES Vehicle Population'!M29:M30)</f>
        <v>15133.576035645663</v>
      </c>
      <c r="L2">
        <f>SUMPRODUCT('MOVES Annual Vehicle Miles'!$I$2:$I$3,'MOVES Vehicle Population'!N29:N30)/SUM('MOVES Vehicle Population'!N29:N30)</f>
        <v>15130.30800064639</v>
      </c>
      <c r="M2">
        <f>SUMPRODUCT('MOVES Annual Vehicle Miles'!$I$2:$I$3,'MOVES Vehicle Population'!O29:O30)/SUM('MOVES Vehicle Population'!O29:O30)</f>
        <v>15127.138687076833</v>
      </c>
      <c r="N2">
        <f>SUMPRODUCT('MOVES Annual Vehicle Miles'!$I$2:$I$3,'MOVES Vehicle Population'!P29:P30)/SUM('MOVES Vehicle Population'!P29:P30)</f>
        <v>15123.278829530076</v>
      </c>
      <c r="O2">
        <f>SUMPRODUCT('MOVES Annual Vehicle Miles'!$I$2:$I$3,'MOVES Vehicle Population'!Q29:Q30)/SUM('MOVES Vehicle Population'!Q29:Q30)</f>
        <v>15119.256843229256</v>
      </c>
      <c r="P2">
        <f>SUMPRODUCT('MOVES Annual Vehicle Miles'!$I$2:$I$3,'MOVES Vehicle Population'!R29:R30)/SUM('MOVES Vehicle Population'!R29:R30)</f>
        <v>15114.773628421666</v>
      </c>
      <c r="Q2">
        <f>SUMPRODUCT('MOVES Annual Vehicle Miles'!$I$2:$I$3,'MOVES Vehicle Population'!S29:S30)/SUM('MOVES Vehicle Population'!S29:S30)</f>
        <v>15110.051944032897</v>
      </c>
      <c r="R2">
        <f>SUMPRODUCT('MOVES Annual Vehicle Miles'!$I$2:$I$3,'MOVES Vehicle Population'!T29:T30)/SUM('MOVES Vehicle Population'!T29:T30)</f>
        <v>15104.965211257289</v>
      </c>
      <c r="S2">
        <f>SUMPRODUCT('MOVES Annual Vehicle Miles'!$I$2:$I$3,'MOVES Vehicle Population'!U29:U30)/SUM('MOVES Vehicle Population'!U29:U30)</f>
        <v>15099.562793591776</v>
      </c>
      <c r="T2">
        <f>SUMPRODUCT('MOVES Annual Vehicle Miles'!$I$2:$I$3,'MOVES Vehicle Population'!V29:V30)/SUM('MOVES Vehicle Population'!V29:V30)</f>
        <v>15094.128401097072</v>
      </c>
      <c r="U2">
        <f>SUMPRODUCT('MOVES Annual Vehicle Miles'!$I$2:$I$3,'MOVES Vehicle Population'!W29:W30)/SUM('MOVES Vehicle Population'!W29:W30)</f>
        <v>15088.364820064931</v>
      </c>
      <c r="V2">
        <f>SUMPRODUCT('MOVES Annual Vehicle Miles'!$I$2:$I$3,'MOVES Vehicle Population'!X29:X30)/SUM('MOVES Vehicle Population'!X29:X30)</f>
        <v>15082.839935502228</v>
      </c>
      <c r="W2" s="13" cm="1">
        <f t="array" ref="W2">TREND($M$2:$V$2,$M$1:$V$1,W1)</f>
        <v>15079.121166768615</v>
      </c>
      <c r="X2" s="13" cm="1">
        <f t="array" ref="X2">TREND($M$2:$V$2,$M$1:$V$1,X1)</f>
        <v>15074.154813566471</v>
      </c>
      <c r="Y2" s="13" cm="1">
        <f t="array" ref="Y2">TREND($M$2:$V$2,$M$1:$V$1,Y1)</f>
        <v>15069.188460364328</v>
      </c>
      <c r="Z2" s="13" cm="1">
        <f t="array" ref="Z2">TREND($M$2:$V$2,$M$1:$V$1,Z1)</f>
        <v>15064.222107162184</v>
      </c>
      <c r="AA2" s="13" cm="1">
        <f t="array" ref="AA2">TREND($M$2:$V$2,$M$1:$V$1,AA1)</f>
        <v>15059.255753960042</v>
      </c>
      <c r="AB2" s="13" cm="1">
        <f t="array" ref="AB2">TREND($M$2:$V$2,$M$1:$V$1,AB1)</f>
        <v>15054.289400757898</v>
      </c>
      <c r="AC2" s="13" cm="1">
        <f t="array" ref="AC2">TREND($M$2:$V$2,$M$1:$V$1,AC1)</f>
        <v>15049.323047555756</v>
      </c>
      <c r="AD2" s="13" cm="1">
        <f t="array" ref="AD2">TREND($M$2:$V$2,$M$1:$V$1,AD1)</f>
        <v>15044.356694353612</v>
      </c>
      <c r="AE2" s="13" cm="1">
        <f t="array" ref="AE2">TREND($M$2:$V$2,$M$1:$V$1,AE1)</f>
        <v>15039.390341151468</v>
      </c>
      <c r="AF2" s="13" cm="1">
        <f t="array" ref="AF2">TREND($M$2:$V$2,$M$1:$V$1,AF1)</f>
        <v>15034.423987949325</v>
      </c>
    </row>
    <row r="3" spans="1:32">
      <c r="A3" t="s">
        <v>20</v>
      </c>
      <c r="B3">
        <f>('MOVES Annual Vehicle Miles'!K4*'DOT MV-10'!I61/'DOT MV-10'!J61+9939*'DOT MV-10'!H61/'DOT MV-10'!J61)*'Calibrated Parameters'!$B$3</f>
        <v>26125.209836322818</v>
      </c>
      <c r="C3">
        <f>B3</f>
        <v>26125.209836322818</v>
      </c>
      <c r="D3">
        <f t="shared" ref="D3:AF3" si="0">C3</f>
        <v>26125.209836322818</v>
      </c>
      <c r="E3">
        <f t="shared" si="0"/>
        <v>26125.209836322818</v>
      </c>
      <c r="F3">
        <f t="shared" si="0"/>
        <v>26125.209836322818</v>
      </c>
      <c r="G3">
        <f t="shared" si="0"/>
        <v>26125.209836322818</v>
      </c>
      <c r="H3">
        <f t="shared" si="0"/>
        <v>26125.209836322818</v>
      </c>
      <c r="I3">
        <f t="shared" si="0"/>
        <v>26125.209836322818</v>
      </c>
      <c r="J3">
        <f t="shared" si="0"/>
        <v>26125.209836322818</v>
      </c>
      <c r="K3">
        <f t="shared" si="0"/>
        <v>26125.209836322818</v>
      </c>
      <c r="L3">
        <f t="shared" si="0"/>
        <v>26125.209836322818</v>
      </c>
      <c r="M3">
        <f t="shared" si="0"/>
        <v>26125.209836322818</v>
      </c>
      <c r="N3">
        <f t="shared" si="0"/>
        <v>26125.209836322818</v>
      </c>
      <c r="O3">
        <f t="shared" si="0"/>
        <v>26125.209836322818</v>
      </c>
      <c r="P3">
        <f t="shared" si="0"/>
        <v>26125.209836322818</v>
      </c>
      <c r="Q3">
        <f t="shared" si="0"/>
        <v>26125.209836322818</v>
      </c>
      <c r="R3">
        <f t="shared" si="0"/>
        <v>26125.209836322818</v>
      </c>
      <c r="S3">
        <f t="shared" si="0"/>
        <v>26125.209836322818</v>
      </c>
      <c r="T3">
        <f t="shared" si="0"/>
        <v>26125.209836322818</v>
      </c>
      <c r="U3">
        <f t="shared" si="0"/>
        <v>26125.209836322818</v>
      </c>
      <c r="V3">
        <f t="shared" si="0"/>
        <v>26125.209836322818</v>
      </c>
      <c r="W3">
        <f t="shared" si="0"/>
        <v>26125.209836322818</v>
      </c>
      <c r="X3">
        <f t="shared" si="0"/>
        <v>26125.209836322818</v>
      </c>
      <c r="Y3">
        <f t="shared" si="0"/>
        <v>26125.209836322818</v>
      </c>
      <c r="Z3">
        <f t="shared" si="0"/>
        <v>26125.209836322818</v>
      </c>
      <c r="AA3">
        <f t="shared" si="0"/>
        <v>26125.209836322818</v>
      </c>
      <c r="AB3">
        <f t="shared" si="0"/>
        <v>26125.209836322818</v>
      </c>
      <c r="AC3">
        <f t="shared" si="0"/>
        <v>26125.209836322818</v>
      </c>
      <c r="AD3">
        <f t="shared" si="0"/>
        <v>26125.209836322818</v>
      </c>
      <c r="AE3">
        <f t="shared" si="0"/>
        <v>26125.209836322818</v>
      </c>
      <c r="AF3">
        <f t="shared" si="0"/>
        <v>26125.209836322818</v>
      </c>
    </row>
    <row r="4" spans="1:32">
      <c r="A4" t="s">
        <v>21</v>
      </c>
      <c r="B4" s="23">
        <f>SUM('AEO 2020 Table 47'!F32,'AEO 2020 Table 47'!F46)/'AEO 2020 Table 48'!F7*10^9/AVLO!B6</f>
        <v>1008436.9424329911</v>
      </c>
      <c r="C4" s="24">
        <f>B4</f>
        <v>1008436.9424329911</v>
      </c>
      <c r="D4" s="24">
        <f t="shared" ref="D4:AF7" si="1">C4</f>
        <v>1008436.9424329911</v>
      </c>
      <c r="E4" s="24">
        <f t="shared" si="1"/>
        <v>1008436.9424329911</v>
      </c>
      <c r="F4" s="24">
        <f t="shared" si="1"/>
        <v>1008436.9424329911</v>
      </c>
      <c r="G4" s="24">
        <f t="shared" si="1"/>
        <v>1008436.9424329911</v>
      </c>
      <c r="H4" s="24">
        <f t="shared" si="1"/>
        <v>1008436.9424329911</v>
      </c>
      <c r="I4" s="24">
        <f t="shared" si="1"/>
        <v>1008436.9424329911</v>
      </c>
      <c r="J4" s="24">
        <f t="shared" si="1"/>
        <v>1008436.9424329911</v>
      </c>
      <c r="K4" s="24">
        <f t="shared" si="1"/>
        <v>1008436.9424329911</v>
      </c>
      <c r="L4" s="24">
        <f t="shared" si="1"/>
        <v>1008436.9424329911</v>
      </c>
      <c r="M4" s="24">
        <f t="shared" si="1"/>
        <v>1008436.9424329911</v>
      </c>
      <c r="N4" s="24">
        <f t="shared" si="1"/>
        <v>1008436.9424329911</v>
      </c>
      <c r="O4" s="24">
        <f t="shared" si="1"/>
        <v>1008436.9424329911</v>
      </c>
      <c r="P4" s="24">
        <f t="shared" si="1"/>
        <v>1008436.9424329911</v>
      </c>
      <c r="Q4" s="24">
        <f t="shared" si="1"/>
        <v>1008436.9424329911</v>
      </c>
      <c r="R4" s="24">
        <f t="shared" si="1"/>
        <v>1008436.9424329911</v>
      </c>
      <c r="S4" s="24">
        <f t="shared" si="1"/>
        <v>1008436.9424329911</v>
      </c>
      <c r="T4" s="24">
        <f t="shared" si="1"/>
        <v>1008436.9424329911</v>
      </c>
      <c r="U4" s="24">
        <f t="shared" si="1"/>
        <v>1008436.9424329911</v>
      </c>
      <c r="V4" s="24">
        <f t="shared" si="1"/>
        <v>1008436.9424329911</v>
      </c>
      <c r="W4" s="24">
        <f t="shared" si="1"/>
        <v>1008436.9424329911</v>
      </c>
      <c r="X4" s="24">
        <f t="shared" si="1"/>
        <v>1008436.9424329911</v>
      </c>
      <c r="Y4" s="24">
        <f t="shared" si="1"/>
        <v>1008436.9424329911</v>
      </c>
      <c r="Z4" s="24">
        <f t="shared" si="1"/>
        <v>1008436.9424329911</v>
      </c>
      <c r="AA4" s="24">
        <f t="shared" si="1"/>
        <v>1008436.9424329911</v>
      </c>
      <c r="AB4" s="24">
        <f t="shared" si="1"/>
        <v>1008436.9424329911</v>
      </c>
      <c r="AC4" s="24">
        <f t="shared" si="1"/>
        <v>1008436.9424329911</v>
      </c>
      <c r="AD4" s="24">
        <f t="shared" si="1"/>
        <v>1008436.9424329911</v>
      </c>
      <c r="AE4" s="24">
        <f t="shared" si="1"/>
        <v>1008436.9424329911</v>
      </c>
      <c r="AF4" s="24">
        <f t="shared" si="1"/>
        <v>1008436.9424329911</v>
      </c>
    </row>
    <row r="5" spans="1:32">
      <c r="A5" t="s">
        <v>22</v>
      </c>
      <c r="B5" s="23">
        <f>SUM('BTS 1-35'!AK15,'BTS 1-35'!AK16,'BTS 1-35'!AK18,'BTS 1-35'!AJ25)/SUM('BTS 1-11'!AK15,'BTS 1-11'!AK16,'BTS 1-11'!AK18,'BTS 1-11'!AK27)*10^6</f>
        <v>58915.715763592518</v>
      </c>
      <c r="C5" s="24">
        <f t="shared" ref="C5:R7" si="2">B5</f>
        <v>58915.715763592518</v>
      </c>
      <c r="D5" s="24">
        <f t="shared" si="2"/>
        <v>58915.715763592518</v>
      </c>
      <c r="E5" s="24">
        <f t="shared" si="2"/>
        <v>58915.715763592518</v>
      </c>
      <c r="F5" s="24">
        <f t="shared" si="2"/>
        <v>58915.715763592518</v>
      </c>
      <c r="G5" s="24">
        <f t="shared" si="2"/>
        <v>58915.715763592518</v>
      </c>
      <c r="H5" s="24">
        <f t="shared" si="2"/>
        <v>58915.715763592518</v>
      </c>
      <c r="I5" s="24">
        <f t="shared" si="2"/>
        <v>58915.715763592518</v>
      </c>
      <c r="J5" s="24">
        <f t="shared" si="2"/>
        <v>58915.715763592518</v>
      </c>
      <c r="K5" s="24">
        <f t="shared" si="2"/>
        <v>58915.715763592518</v>
      </c>
      <c r="L5" s="24">
        <f t="shared" si="2"/>
        <v>58915.715763592518</v>
      </c>
      <c r="M5" s="24">
        <f t="shared" si="2"/>
        <v>58915.715763592518</v>
      </c>
      <c r="N5" s="24">
        <f t="shared" si="2"/>
        <v>58915.715763592518</v>
      </c>
      <c r="O5" s="24">
        <f t="shared" si="2"/>
        <v>58915.715763592518</v>
      </c>
      <c r="P5" s="24">
        <f t="shared" si="2"/>
        <v>58915.715763592518</v>
      </c>
      <c r="Q5" s="24">
        <f t="shared" si="2"/>
        <v>58915.715763592518</v>
      </c>
      <c r="R5" s="24">
        <f t="shared" si="2"/>
        <v>58915.715763592518</v>
      </c>
      <c r="S5" s="24">
        <f t="shared" si="1"/>
        <v>58915.715763592518</v>
      </c>
      <c r="T5" s="24">
        <f t="shared" si="1"/>
        <v>58915.715763592518</v>
      </c>
      <c r="U5" s="24">
        <f t="shared" si="1"/>
        <v>58915.715763592518</v>
      </c>
      <c r="V5" s="24">
        <f t="shared" si="1"/>
        <v>58915.715763592518</v>
      </c>
      <c r="W5" s="24">
        <f t="shared" si="1"/>
        <v>58915.715763592518</v>
      </c>
      <c r="X5" s="24">
        <f t="shared" si="1"/>
        <v>58915.715763592518</v>
      </c>
      <c r="Y5" s="24">
        <f t="shared" si="1"/>
        <v>58915.715763592518</v>
      </c>
      <c r="Z5" s="24">
        <f t="shared" si="1"/>
        <v>58915.715763592518</v>
      </c>
      <c r="AA5" s="24">
        <f t="shared" si="1"/>
        <v>58915.715763592518</v>
      </c>
      <c r="AB5" s="24">
        <f t="shared" si="1"/>
        <v>58915.715763592518</v>
      </c>
      <c r="AC5" s="24">
        <f t="shared" si="1"/>
        <v>58915.715763592518</v>
      </c>
      <c r="AD5" s="24">
        <f t="shared" si="1"/>
        <v>58915.715763592518</v>
      </c>
      <c r="AE5" s="24">
        <f t="shared" si="1"/>
        <v>58915.715763592518</v>
      </c>
      <c r="AF5" s="24">
        <f t="shared" si="1"/>
        <v>58915.715763592518</v>
      </c>
    </row>
    <row r="6" spans="1:32">
      <c r="A6" t="s">
        <v>23</v>
      </c>
      <c r="B6" s="23">
        <f>SYAADTbVT!B10</f>
        <v>194</v>
      </c>
      <c r="C6" s="24">
        <f t="shared" si="2"/>
        <v>194</v>
      </c>
      <c r="D6" s="24">
        <f t="shared" si="1"/>
        <v>194</v>
      </c>
      <c r="E6" s="24">
        <f t="shared" si="1"/>
        <v>194</v>
      </c>
      <c r="F6" s="24">
        <f t="shared" si="1"/>
        <v>194</v>
      </c>
      <c r="G6" s="24">
        <f t="shared" si="1"/>
        <v>194</v>
      </c>
      <c r="H6" s="24">
        <f t="shared" si="1"/>
        <v>194</v>
      </c>
      <c r="I6" s="24">
        <f t="shared" si="1"/>
        <v>194</v>
      </c>
      <c r="J6" s="24">
        <f t="shared" si="1"/>
        <v>194</v>
      </c>
      <c r="K6" s="24">
        <f t="shared" si="1"/>
        <v>194</v>
      </c>
      <c r="L6" s="24">
        <f t="shared" si="1"/>
        <v>194</v>
      </c>
      <c r="M6" s="24">
        <f t="shared" si="1"/>
        <v>194</v>
      </c>
      <c r="N6" s="24">
        <f t="shared" si="1"/>
        <v>194</v>
      </c>
      <c r="O6" s="24">
        <f t="shared" si="1"/>
        <v>194</v>
      </c>
      <c r="P6" s="24">
        <f t="shared" si="1"/>
        <v>194</v>
      </c>
      <c r="Q6" s="24">
        <f t="shared" si="1"/>
        <v>194</v>
      </c>
      <c r="R6" s="24">
        <f t="shared" si="1"/>
        <v>194</v>
      </c>
      <c r="S6" s="24">
        <f t="shared" si="1"/>
        <v>194</v>
      </c>
      <c r="T6" s="24">
        <f t="shared" si="1"/>
        <v>194</v>
      </c>
      <c r="U6" s="24">
        <f t="shared" si="1"/>
        <v>194</v>
      </c>
      <c r="V6" s="24">
        <f t="shared" si="1"/>
        <v>194</v>
      </c>
      <c r="W6" s="24">
        <f t="shared" si="1"/>
        <v>194</v>
      </c>
      <c r="X6" s="24">
        <f t="shared" si="1"/>
        <v>194</v>
      </c>
      <c r="Y6" s="24">
        <f t="shared" si="1"/>
        <v>194</v>
      </c>
      <c r="Z6" s="24">
        <f t="shared" si="1"/>
        <v>194</v>
      </c>
      <c r="AA6" s="24">
        <f t="shared" si="1"/>
        <v>194</v>
      </c>
      <c r="AB6" s="24">
        <f t="shared" si="1"/>
        <v>194</v>
      </c>
      <c r="AC6" s="24">
        <f t="shared" si="1"/>
        <v>194</v>
      </c>
      <c r="AD6" s="24">
        <f t="shared" si="1"/>
        <v>194</v>
      </c>
      <c r="AE6" s="24">
        <f t="shared" si="1"/>
        <v>194</v>
      </c>
      <c r="AF6" s="24">
        <f t="shared" si="1"/>
        <v>194</v>
      </c>
    </row>
    <row r="7" spans="1:32">
      <c r="A7" t="s">
        <v>24</v>
      </c>
      <c r="B7">
        <f>'BTS 1-40'!AK8*1000000/'BTS 1-11'!AK8/1.27*'Calibrated Parameters'!$B$7</f>
        <v>2816.4701410673906</v>
      </c>
      <c r="C7" s="24">
        <f t="shared" si="2"/>
        <v>2816.4701410673906</v>
      </c>
      <c r="D7" s="24">
        <f t="shared" si="1"/>
        <v>2816.4701410673906</v>
      </c>
      <c r="E7" s="24">
        <f t="shared" si="1"/>
        <v>2816.4701410673906</v>
      </c>
      <c r="F7" s="24">
        <f t="shared" si="1"/>
        <v>2816.4701410673906</v>
      </c>
      <c r="G7" s="24">
        <f t="shared" si="1"/>
        <v>2816.4701410673906</v>
      </c>
      <c r="H7" s="24">
        <f t="shared" si="1"/>
        <v>2816.4701410673906</v>
      </c>
      <c r="I7" s="24">
        <f t="shared" si="1"/>
        <v>2816.4701410673906</v>
      </c>
      <c r="J7" s="24">
        <f t="shared" si="1"/>
        <v>2816.4701410673906</v>
      </c>
      <c r="K7" s="24">
        <f t="shared" si="1"/>
        <v>2816.4701410673906</v>
      </c>
      <c r="L7" s="24">
        <f t="shared" si="1"/>
        <v>2816.4701410673906</v>
      </c>
      <c r="M7" s="24">
        <f t="shared" si="1"/>
        <v>2816.4701410673906</v>
      </c>
      <c r="N7" s="24">
        <f t="shared" si="1"/>
        <v>2816.4701410673906</v>
      </c>
      <c r="O7" s="24">
        <f t="shared" si="1"/>
        <v>2816.4701410673906</v>
      </c>
      <c r="P7" s="24">
        <f t="shared" si="1"/>
        <v>2816.4701410673906</v>
      </c>
      <c r="Q7" s="24">
        <f t="shared" si="1"/>
        <v>2816.4701410673906</v>
      </c>
      <c r="R7" s="24">
        <f t="shared" si="1"/>
        <v>2816.4701410673906</v>
      </c>
      <c r="S7" s="24">
        <f t="shared" si="1"/>
        <v>2816.4701410673906</v>
      </c>
      <c r="T7" s="24">
        <f t="shared" si="1"/>
        <v>2816.4701410673906</v>
      </c>
      <c r="U7" s="24">
        <f t="shared" si="1"/>
        <v>2816.4701410673906</v>
      </c>
      <c r="V7" s="24">
        <f t="shared" si="1"/>
        <v>2816.4701410673906</v>
      </c>
      <c r="W7" s="24">
        <f t="shared" si="1"/>
        <v>2816.4701410673906</v>
      </c>
      <c r="X7" s="24">
        <f t="shared" si="1"/>
        <v>2816.4701410673906</v>
      </c>
      <c r="Y7" s="24">
        <f t="shared" si="1"/>
        <v>2816.4701410673906</v>
      </c>
      <c r="Z7" s="24">
        <f t="shared" si="1"/>
        <v>2816.4701410673906</v>
      </c>
      <c r="AA7" s="24">
        <f t="shared" si="1"/>
        <v>2816.4701410673906</v>
      </c>
      <c r="AB7" s="24">
        <f t="shared" si="1"/>
        <v>2816.4701410673906</v>
      </c>
      <c r="AC7" s="24">
        <f t="shared" si="1"/>
        <v>2816.4701410673906</v>
      </c>
      <c r="AD7" s="24">
        <f t="shared" si="1"/>
        <v>2816.4701410673906</v>
      </c>
      <c r="AE7" s="24">
        <f t="shared" si="1"/>
        <v>2816.4701410673906</v>
      </c>
      <c r="AF7" s="24">
        <f t="shared" si="1"/>
        <v>2816.4701410673906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1073-77E4-432B-83EE-6488FE16A4B2}">
  <sheetPr>
    <tabColor rgb="FF002060"/>
  </sheetPr>
  <dimension ref="A1:AF7"/>
  <sheetViews>
    <sheetView tabSelected="1" workbookViewId="0">
      <selection activeCell="B4" sqref="B4"/>
    </sheetView>
  </sheetViews>
  <sheetFormatPr defaultRowHeight="15"/>
  <cols>
    <col min="1" max="1" width="15.28515625" customWidth="1"/>
  </cols>
  <sheetData>
    <row r="1" spans="1:32">
      <c r="A1" t="s">
        <v>45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c r="A2" t="s">
        <v>19</v>
      </c>
      <c r="B2">
        <f>SUMPRODUCT('MOVES Annual Vehicle Miles'!I5:I7,'MOVES Vehicle Population'!B35:B37)/SUM('MOVES Vehicle Population'!B35:B37)</f>
        <v>22738.420524067875</v>
      </c>
      <c r="C2">
        <f>B2</f>
        <v>22738.420524067875</v>
      </c>
      <c r="D2">
        <f t="shared" ref="D2:AF2" si="0">C2</f>
        <v>22738.420524067875</v>
      </c>
      <c r="E2">
        <f t="shared" si="0"/>
        <v>22738.420524067875</v>
      </c>
      <c r="F2">
        <f t="shared" si="0"/>
        <v>22738.420524067875</v>
      </c>
      <c r="G2">
        <f t="shared" si="0"/>
        <v>22738.420524067875</v>
      </c>
      <c r="H2">
        <f t="shared" si="0"/>
        <v>22738.420524067875</v>
      </c>
      <c r="I2">
        <f t="shared" si="0"/>
        <v>22738.420524067875</v>
      </c>
      <c r="J2">
        <f t="shared" si="0"/>
        <v>22738.420524067875</v>
      </c>
      <c r="K2">
        <f t="shared" si="0"/>
        <v>22738.420524067875</v>
      </c>
      <c r="L2">
        <f t="shared" si="0"/>
        <v>22738.420524067875</v>
      </c>
      <c r="M2">
        <f t="shared" si="0"/>
        <v>22738.420524067875</v>
      </c>
      <c r="N2">
        <f t="shared" si="0"/>
        <v>22738.420524067875</v>
      </c>
      <c r="O2">
        <f t="shared" si="0"/>
        <v>22738.420524067875</v>
      </c>
      <c r="P2">
        <f t="shared" si="0"/>
        <v>22738.420524067875</v>
      </c>
      <c r="Q2">
        <f t="shared" si="0"/>
        <v>22738.420524067875</v>
      </c>
      <c r="R2">
        <f t="shared" si="0"/>
        <v>22738.420524067875</v>
      </c>
      <c r="S2">
        <f t="shared" si="0"/>
        <v>22738.420524067875</v>
      </c>
      <c r="T2">
        <f t="shared" si="0"/>
        <v>22738.420524067875</v>
      </c>
      <c r="U2">
        <f t="shared" si="0"/>
        <v>22738.420524067875</v>
      </c>
      <c r="V2">
        <f t="shared" si="0"/>
        <v>22738.420524067875</v>
      </c>
      <c r="W2">
        <f t="shared" si="0"/>
        <v>22738.420524067875</v>
      </c>
      <c r="X2">
        <f t="shared" si="0"/>
        <v>22738.420524067875</v>
      </c>
      <c r="Y2">
        <f t="shared" si="0"/>
        <v>22738.420524067875</v>
      </c>
      <c r="Z2">
        <f t="shared" si="0"/>
        <v>22738.420524067875</v>
      </c>
      <c r="AA2">
        <f t="shared" si="0"/>
        <v>22738.420524067875</v>
      </c>
      <c r="AB2">
        <f t="shared" si="0"/>
        <v>22738.420524067875</v>
      </c>
      <c r="AC2">
        <f t="shared" si="0"/>
        <v>22738.420524067875</v>
      </c>
      <c r="AD2">
        <f t="shared" si="0"/>
        <v>22738.420524067875</v>
      </c>
      <c r="AE2">
        <f t="shared" si="0"/>
        <v>22738.420524067875</v>
      </c>
      <c r="AF2">
        <f t="shared" si="0"/>
        <v>22738.420524067875</v>
      </c>
    </row>
    <row r="3" spans="1:32">
      <c r="A3" t="s">
        <v>20</v>
      </c>
      <c r="B3">
        <f>SUMPRODUCT('MOVES Annual Vehicle Miles'!I8:I9,'MOVES Vehicle Population'!B39:B40)/SUM('MOVES Vehicle Population'!B39:B40)*'Calibrated Parameters'!$C$3</f>
        <v>67259.679617878923</v>
      </c>
      <c r="C3">
        <f>B3</f>
        <v>67259.679617878923</v>
      </c>
      <c r="D3">
        <f t="shared" ref="D3:AF3" si="1">C3</f>
        <v>67259.679617878923</v>
      </c>
      <c r="E3">
        <f t="shared" si="1"/>
        <v>67259.679617878923</v>
      </c>
      <c r="F3">
        <f t="shared" si="1"/>
        <v>67259.679617878923</v>
      </c>
      <c r="G3">
        <f t="shared" si="1"/>
        <v>67259.679617878923</v>
      </c>
      <c r="H3">
        <f t="shared" si="1"/>
        <v>67259.679617878923</v>
      </c>
      <c r="I3">
        <f t="shared" si="1"/>
        <v>67259.679617878923</v>
      </c>
      <c r="J3">
        <f t="shared" si="1"/>
        <v>67259.679617878923</v>
      </c>
      <c r="K3">
        <f t="shared" si="1"/>
        <v>67259.679617878923</v>
      </c>
      <c r="L3">
        <f t="shared" si="1"/>
        <v>67259.679617878923</v>
      </c>
      <c r="M3">
        <f t="shared" si="1"/>
        <v>67259.679617878923</v>
      </c>
      <c r="N3">
        <f t="shared" si="1"/>
        <v>67259.679617878923</v>
      </c>
      <c r="O3">
        <f t="shared" si="1"/>
        <v>67259.679617878923</v>
      </c>
      <c r="P3">
        <f t="shared" si="1"/>
        <v>67259.679617878923</v>
      </c>
      <c r="Q3">
        <f t="shared" si="1"/>
        <v>67259.679617878923</v>
      </c>
      <c r="R3">
        <f t="shared" si="1"/>
        <v>67259.679617878923</v>
      </c>
      <c r="S3">
        <f t="shared" si="1"/>
        <v>67259.679617878923</v>
      </c>
      <c r="T3">
        <f t="shared" si="1"/>
        <v>67259.679617878923</v>
      </c>
      <c r="U3">
        <f t="shared" si="1"/>
        <v>67259.679617878923</v>
      </c>
      <c r="V3">
        <f t="shared" si="1"/>
        <v>67259.679617878923</v>
      </c>
      <c r="W3">
        <f t="shared" si="1"/>
        <v>67259.679617878923</v>
      </c>
      <c r="X3">
        <f t="shared" si="1"/>
        <v>67259.679617878923</v>
      </c>
      <c r="Y3">
        <f t="shared" si="1"/>
        <v>67259.679617878923</v>
      </c>
      <c r="Z3">
        <f t="shared" si="1"/>
        <v>67259.679617878923</v>
      </c>
      <c r="AA3">
        <f t="shared" si="1"/>
        <v>67259.679617878923</v>
      </c>
      <c r="AB3">
        <f t="shared" si="1"/>
        <v>67259.679617878923</v>
      </c>
      <c r="AC3">
        <f t="shared" si="1"/>
        <v>67259.679617878923</v>
      </c>
      <c r="AD3">
        <f t="shared" si="1"/>
        <v>67259.679617878923</v>
      </c>
      <c r="AE3">
        <f t="shared" si="1"/>
        <v>67259.679617878923</v>
      </c>
      <c r="AF3">
        <f t="shared" si="1"/>
        <v>67259.679617878923</v>
      </c>
    </row>
    <row r="4" spans="1:32">
      <c r="A4" t="s">
        <v>21</v>
      </c>
      <c r="B4" s="23">
        <f>SYAADTbVT!B7</f>
        <v>999952</v>
      </c>
      <c r="C4" s="24">
        <f>B4</f>
        <v>999952</v>
      </c>
      <c r="D4" s="24">
        <f t="shared" ref="D4:AF4" si="2">C4</f>
        <v>999952</v>
      </c>
      <c r="E4" s="24">
        <f t="shared" si="2"/>
        <v>999952</v>
      </c>
      <c r="F4" s="24">
        <f t="shared" si="2"/>
        <v>999952</v>
      </c>
      <c r="G4" s="24">
        <f t="shared" si="2"/>
        <v>999952</v>
      </c>
      <c r="H4" s="24">
        <f t="shared" si="2"/>
        <v>999952</v>
      </c>
      <c r="I4" s="24">
        <f t="shared" si="2"/>
        <v>999952</v>
      </c>
      <c r="J4" s="24">
        <f t="shared" si="2"/>
        <v>999952</v>
      </c>
      <c r="K4" s="24">
        <f t="shared" si="2"/>
        <v>999952</v>
      </c>
      <c r="L4" s="24">
        <f t="shared" si="2"/>
        <v>999952</v>
      </c>
      <c r="M4" s="24">
        <f t="shared" si="2"/>
        <v>999952</v>
      </c>
      <c r="N4" s="24">
        <f t="shared" si="2"/>
        <v>999952</v>
      </c>
      <c r="O4" s="24">
        <f t="shared" si="2"/>
        <v>999952</v>
      </c>
      <c r="P4" s="24">
        <f t="shared" si="2"/>
        <v>999952</v>
      </c>
      <c r="Q4" s="24">
        <f t="shared" si="2"/>
        <v>999952</v>
      </c>
      <c r="R4" s="24">
        <f t="shared" si="2"/>
        <v>999952</v>
      </c>
      <c r="S4" s="24">
        <f t="shared" si="2"/>
        <v>999952</v>
      </c>
      <c r="T4" s="24">
        <f t="shared" si="2"/>
        <v>999952</v>
      </c>
      <c r="U4" s="24">
        <f t="shared" si="2"/>
        <v>999952</v>
      </c>
      <c r="V4" s="24">
        <f t="shared" si="2"/>
        <v>999952</v>
      </c>
      <c r="W4" s="24">
        <f t="shared" si="2"/>
        <v>999952</v>
      </c>
      <c r="X4" s="24">
        <f t="shared" si="2"/>
        <v>999952</v>
      </c>
      <c r="Y4" s="24">
        <f t="shared" si="2"/>
        <v>999952</v>
      </c>
      <c r="Z4" s="24">
        <f t="shared" si="2"/>
        <v>999952</v>
      </c>
      <c r="AA4" s="24">
        <f t="shared" si="2"/>
        <v>999952</v>
      </c>
      <c r="AB4" s="24">
        <f t="shared" si="2"/>
        <v>999952</v>
      </c>
      <c r="AC4" s="24">
        <f t="shared" si="2"/>
        <v>999952</v>
      </c>
      <c r="AD4" s="24">
        <f t="shared" si="2"/>
        <v>999952</v>
      </c>
      <c r="AE4" s="24">
        <f t="shared" si="2"/>
        <v>999952</v>
      </c>
      <c r="AF4" s="24">
        <f t="shared" si="2"/>
        <v>999952</v>
      </c>
    </row>
    <row r="5" spans="1:32">
      <c r="A5" t="s">
        <v>22</v>
      </c>
      <c r="B5" s="23">
        <f>SYAADTbVT!B9</f>
        <v>19758</v>
      </c>
      <c r="C5" s="24">
        <f t="shared" ref="C5:AF5" si="3">B5</f>
        <v>19758</v>
      </c>
      <c r="D5" s="24">
        <f t="shared" si="3"/>
        <v>19758</v>
      </c>
      <c r="E5" s="24">
        <f t="shared" si="3"/>
        <v>19758</v>
      </c>
      <c r="F5" s="24">
        <f t="shared" si="3"/>
        <v>19758</v>
      </c>
      <c r="G5" s="24">
        <f t="shared" si="3"/>
        <v>19758</v>
      </c>
      <c r="H5" s="24">
        <f t="shared" si="3"/>
        <v>19758</v>
      </c>
      <c r="I5" s="24">
        <f t="shared" si="3"/>
        <v>19758</v>
      </c>
      <c r="J5" s="24">
        <f t="shared" si="3"/>
        <v>19758</v>
      </c>
      <c r="K5" s="24">
        <f t="shared" si="3"/>
        <v>19758</v>
      </c>
      <c r="L5" s="24">
        <f t="shared" si="3"/>
        <v>19758</v>
      </c>
      <c r="M5" s="24">
        <f t="shared" si="3"/>
        <v>19758</v>
      </c>
      <c r="N5" s="24">
        <f t="shared" si="3"/>
        <v>19758</v>
      </c>
      <c r="O5" s="24">
        <f t="shared" si="3"/>
        <v>19758</v>
      </c>
      <c r="P5" s="24">
        <f t="shared" si="3"/>
        <v>19758</v>
      </c>
      <c r="Q5" s="24">
        <f t="shared" si="3"/>
        <v>19758</v>
      </c>
      <c r="R5" s="24">
        <f t="shared" si="3"/>
        <v>19758</v>
      </c>
      <c r="S5" s="24">
        <f t="shared" si="3"/>
        <v>19758</v>
      </c>
      <c r="T5" s="24">
        <f t="shared" si="3"/>
        <v>19758</v>
      </c>
      <c r="U5" s="24">
        <f t="shared" si="3"/>
        <v>19758</v>
      </c>
      <c r="V5" s="24">
        <f t="shared" si="3"/>
        <v>19758</v>
      </c>
      <c r="W5" s="24">
        <f t="shared" si="3"/>
        <v>19758</v>
      </c>
      <c r="X5" s="24">
        <f t="shared" si="3"/>
        <v>19758</v>
      </c>
      <c r="Y5" s="24">
        <f t="shared" si="3"/>
        <v>19758</v>
      </c>
      <c r="Z5" s="24">
        <f t="shared" si="3"/>
        <v>19758</v>
      </c>
      <c r="AA5" s="24">
        <f t="shared" si="3"/>
        <v>19758</v>
      </c>
      <c r="AB5" s="24">
        <f t="shared" si="3"/>
        <v>19758</v>
      </c>
      <c r="AC5" s="24">
        <f t="shared" si="3"/>
        <v>19758</v>
      </c>
      <c r="AD5" s="24">
        <f t="shared" si="3"/>
        <v>19758</v>
      </c>
      <c r="AE5" s="24">
        <f t="shared" si="3"/>
        <v>19758</v>
      </c>
      <c r="AF5" s="24">
        <f t="shared" si="3"/>
        <v>19758</v>
      </c>
    </row>
    <row r="6" spans="1:32">
      <c r="A6" t="s">
        <v>23</v>
      </c>
      <c r="B6" s="23">
        <f>'Freight Ships'!B15</f>
        <v>31788.589210808463</v>
      </c>
      <c r="C6" s="24">
        <f t="shared" ref="C6:AF6" si="4">B6</f>
        <v>31788.589210808463</v>
      </c>
      <c r="D6" s="24">
        <f t="shared" si="4"/>
        <v>31788.589210808463</v>
      </c>
      <c r="E6" s="24">
        <f t="shared" si="4"/>
        <v>31788.589210808463</v>
      </c>
      <c r="F6" s="24">
        <f t="shared" si="4"/>
        <v>31788.589210808463</v>
      </c>
      <c r="G6" s="24">
        <f t="shared" si="4"/>
        <v>31788.589210808463</v>
      </c>
      <c r="H6" s="24">
        <f t="shared" si="4"/>
        <v>31788.589210808463</v>
      </c>
      <c r="I6" s="24">
        <f t="shared" si="4"/>
        <v>31788.589210808463</v>
      </c>
      <c r="J6" s="24">
        <f t="shared" si="4"/>
        <v>31788.589210808463</v>
      </c>
      <c r="K6" s="24">
        <f t="shared" si="4"/>
        <v>31788.589210808463</v>
      </c>
      <c r="L6" s="24">
        <f t="shared" si="4"/>
        <v>31788.589210808463</v>
      </c>
      <c r="M6" s="24">
        <f t="shared" si="4"/>
        <v>31788.589210808463</v>
      </c>
      <c r="N6" s="24">
        <f t="shared" si="4"/>
        <v>31788.589210808463</v>
      </c>
      <c r="O6" s="24">
        <f t="shared" si="4"/>
        <v>31788.589210808463</v>
      </c>
      <c r="P6" s="24">
        <f t="shared" si="4"/>
        <v>31788.589210808463</v>
      </c>
      <c r="Q6" s="24">
        <f t="shared" si="4"/>
        <v>31788.589210808463</v>
      </c>
      <c r="R6" s="24">
        <f t="shared" si="4"/>
        <v>31788.589210808463</v>
      </c>
      <c r="S6" s="24">
        <f t="shared" si="4"/>
        <v>31788.589210808463</v>
      </c>
      <c r="T6" s="24">
        <f t="shared" si="4"/>
        <v>31788.589210808463</v>
      </c>
      <c r="U6" s="24">
        <f t="shared" si="4"/>
        <v>31788.589210808463</v>
      </c>
      <c r="V6" s="24">
        <f t="shared" si="4"/>
        <v>31788.589210808463</v>
      </c>
      <c r="W6" s="24">
        <f t="shared" si="4"/>
        <v>31788.589210808463</v>
      </c>
      <c r="X6" s="24">
        <f t="shared" si="4"/>
        <v>31788.589210808463</v>
      </c>
      <c r="Y6" s="24">
        <f t="shared" si="4"/>
        <v>31788.589210808463</v>
      </c>
      <c r="Z6" s="24">
        <f t="shared" si="4"/>
        <v>31788.589210808463</v>
      </c>
      <c r="AA6" s="24">
        <f t="shared" si="4"/>
        <v>31788.589210808463</v>
      </c>
      <c r="AB6" s="24">
        <f t="shared" si="4"/>
        <v>31788.589210808463</v>
      </c>
      <c r="AC6" s="24">
        <f t="shared" si="4"/>
        <v>31788.589210808463</v>
      </c>
      <c r="AD6" s="24">
        <f t="shared" si="4"/>
        <v>31788.589210808463</v>
      </c>
      <c r="AE6" s="24">
        <f t="shared" si="4"/>
        <v>31788.589210808463</v>
      </c>
      <c r="AF6" s="24">
        <f t="shared" si="4"/>
        <v>31788.589210808463</v>
      </c>
    </row>
    <row r="7" spans="1:32">
      <c r="A7" t="s">
        <v>24</v>
      </c>
      <c r="B7">
        <f>SYAADTbVT!B13</f>
        <v>0</v>
      </c>
      <c r="C7" s="24">
        <f t="shared" ref="C7:AF7" si="5">B7</f>
        <v>0</v>
      </c>
      <c r="D7" s="24">
        <f t="shared" si="5"/>
        <v>0</v>
      </c>
      <c r="E7" s="24">
        <f t="shared" si="5"/>
        <v>0</v>
      </c>
      <c r="F7" s="24">
        <f t="shared" si="5"/>
        <v>0</v>
      </c>
      <c r="G7" s="24">
        <f t="shared" si="5"/>
        <v>0</v>
      </c>
      <c r="H7" s="24">
        <f t="shared" si="5"/>
        <v>0</v>
      </c>
      <c r="I7" s="24">
        <f t="shared" si="5"/>
        <v>0</v>
      </c>
      <c r="J7" s="24">
        <f t="shared" si="5"/>
        <v>0</v>
      </c>
      <c r="K7" s="24">
        <f t="shared" si="5"/>
        <v>0</v>
      </c>
      <c r="L7" s="24">
        <f t="shared" si="5"/>
        <v>0</v>
      </c>
      <c r="M7" s="24">
        <f t="shared" si="5"/>
        <v>0</v>
      </c>
      <c r="N7" s="24">
        <f t="shared" si="5"/>
        <v>0</v>
      </c>
      <c r="O7" s="24">
        <f t="shared" si="5"/>
        <v>0</v>
      </c>
      <c r="P7" s="24">
        <f t="shared" si="5"/>
        <v>0</v>
      </c>
      <c r="Q7" s="24">
        <f t="shared" si="5"/>
        <v>0</v>
      </c>
      <c r="R7" s="24">
        <f t="shared" si="5"/>
        <v>0</v>
      </c>
      <c r="S7" s="24">
        <f t="shared" si="5"/>
        <v>0</v>
      </c>
      <c r="T7" s="24">
        <f t="shared" si="5"/>
        <v>0</v>
      </c>
      <c r="U7" s="24">
        <f t="shared" si="5"/>
        <v>0</v>
      </c>
      <c r="V7" s="24">
        <f t="shared" si="5"/>
        <v>0</v>
      </c>
      <c r="W7" s="24">
        <f t="shared" si="5"/>
        <v>0</v>
      </c>
      <c r="X7" s="24">
        <f t="shared" si="5"/>
        <v>0</v>
      </c>
      <c r="Y7" s="24">
        <f t="shared" si="5"/>
        <v>0</v>
      </c>
      <c r="Z7" s="24">
        <f t="shared" si="5"/>
        <v>0</v>
      </c>
      <c r="AA7" s="24">
        <f t="shared" si="5"/>
        <v>0</v>
      </c>
      <c r="AB7" s="24">
        <f t="shared" si="5"/>
        <v>0</v>
      </c>
      <c r="AC7" s="24">
        <f t="shared" si="5"/>
        <v>0</v>
      </c>
      <c r="AD7" s="24">
        <f t="shared" si="5"/>
        <v>0</v>
      </c>
      <c r="AE7" s="24">
        <f t="shared" si="5"/>
        <v>0</v>
      </c>
      <c r="AF7" s="24">
        <f t="shared" si="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About</vt:lpstr>
      <vt:lpstr>MOVES Annual Vehicle Miles</vt:lpstr>
      <vt:lpstr>MOVES Vehicle Population</vt:lpstr>
      <vt:lpstr>SYAADTbVT</vt:lpstr>
      <vt:lpstr>AEO 2020 Table 47</vt:lpstr>
      <vt:lpstr>DOT MV-10</vt:lpstr>
      <vt:lpstr>AVLO</vt:lpstr>
      <vt:lpstr>BTS 1-11</vt:lpstr>
      <vt:lpstr>BTS 1-35</vt:lpstr>
      <vt:lpstr>BTS Bus</vt:lpstr>
      <vt:lpstr>BTS 1-40</vt:lpstr>
      <vt:lpstr>BTS 1-50</vt:lpstr>
      <vt:lpstr>AEO 2020 Table 48</vt:lpstr>
      <vt:lpstr>Freight Ships</vt:lpstr>
      <vt:lpstr>AEO 2020 Table 49</vt:lpstr>
      <vt:lpstr>Calibrated Parameters</vt:lpstr>
      <vt:lpstr>BNVADTbVT-passenger</vt:lpstr>
      <vt:lpstr>BNVADTbVT-freight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Robbie Orvis</cp:lastModifiedBy>
  <dcterms:created xsi:type="dcterms:W3CDTF">2021-05-04T20:14:22Z</dcterms:created>
  <dcterms:modified xsi:type="dcterms:W3CDTF">2021-05-11T20:46:59Z</dcterms:modified>
</cp:coreProperties>
</file>