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ccs\BFoCPAbS\"/>
    </mc:Choice>
  </mc:AlternateContent>
  <xr:revisionPtr revIDLastSave="0" documentId="13_ncr:1_{D3FB2DCD-FDED-4D4A-98BF-E12C2226E742}" xr6:coauthVersionLast="47" xr6:coauthVersionMax="47" xr10:uidLastSave="{00000000-0000-0000-0000-000000000000}"/>
  <bookViews>
    <workbookView xWindow="16095" yWindow="1035" windowWidth="31950" windowHeight="21345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<sst xmlns="http://schemas.openxmlformats.org/spreadsheetml/2006/main" count="513" uniqueCount="261">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</sst>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/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</v>
      </c>
    </row>
    <row r="3" spans="1:2" x14ac:dyDescent="0.25">
      <c r="A3" s="1" t="s">
        <v>78</v>
      </c>
      <c r="B3" s="28" t="s">
        <v>121</v>
      </c>
    </row>
    <row r="4" spans="1:2" x14ac:dyDescent="0.25">
      <c r="B4" t="s">
        <v>27</v>
      </c>
    </row>
    <row r="5" spans="1:2" x14ac:dyDescent="0.25">
      <c r="B5" s="19">
        <v>2021</v>
      </c>
    </row>
    <row r="6" spans="1:2" x14ac:dyDescent="0.25">
      <c r="B6" t="s">
        <v>70</v>
      </c>
    </row>
    <row r="7" spans="1:2" x14ac:dyDescent="0.25">
      <c r="B7" s="20" t="s">
        <v>69</v>
      </c>
    </row>
    <row r="8" spans="1:2" x14ac:dyDescent="0.25">
      <c r="B8" s="20" t="s">
        <v>68</v>
      </c>
    </row>
    <row r="9" spans="1:2" x14ac:dyDescent="0.25">
      <c r="B9" s="20"/>
    </row>
    <row r="10" spans="1:2" x14ac:dyDescent="0.25">
      <c r="B10" s="28" t="s">
        <v>122</v>
      </c>
    </row>
    <row r="11" spans="1:2" x14ac:dyDescent="0.25">
      <c r="B11" t="s">
        <v>64</v>
      </c>
    </row>
    <row r="12" spans="1:2" x14ac:dyDescent="0.25">
      <c r="B12" s="19">
        <v>2021</v>
      </c>
    </row>
    <row r="13" spans="1:2" x14ac:dyDescent="0.25">
      <c r="B13" t="s">
        <v>65</v>
      </c>
    </row>
    <row r="14" spans="1:2" x14ac:dyDescent="0.25">
      <c r="B14" t="s">
        <v>66</v>
      </c>
    </row>
    <row r="15" spans="1:2" x14ac:dyDescent="0.25">
      <c r="B15" t="s">
        <v>67</v>
      </c>
    </row>
    <row r="17" spans="2:5" x14ac:dyDescent="0.25">
      <c r="B17" s="28" t="s">
        <v>123</v>
      </c>
    </row>
    <row r="18" spans="2:5" x14ac:dyDescent="0.25">
      <c r="B18" s="19" t="s">
        <v>124</v>
      </c>
    </row>
    <row r="19" spans="2:5" x14ac:dyDescent="0.25">
      <c r="B19" s="19">
        <v>2019</v>
      </c>
      <c r="C19" s="4"/>
      <c r="D19" s="5"/>
      <c r="E19" s="4"/>
    </row>
    <row r="20" spans="2:5" x14ac:dyDescent="0.25">
      <c r="B20" s="19" t="s">
        <v>125</v>
      </c>
      <c r="C20" s="2"/>
      <c r="D20" s="2"/>
      <c r="E20" s="2"/>
    </row>
    <row r="21" spans="2:5" x14ac:dyDescent="0.25">
      <c r="B21" s="29" t="s">
        <v>126</v>
      </c>
      <c r="C21" s="4"/>
      <c r="D21" s="2"/>
      <c r="E21" s="2"/>
    </row>
    <row r="22" spans="2:5" x14ac:dyDescent="0.25">
      <c r="B22" s="19" t="s">
        <v>127</v>
      </c>
      <c r="C22" s="4"/>
    </row>
    <row r="23" spans="2:5" x14ac:dyDescent="0.25">
      <c r="B23" s="19"/>
      <c r="C23" s="4"/>
    </row>
    <row r="24" spans="2:5" x14ac:dyDescent="0.25">
      <c r="B24" s="28" t="s">
        <v>128</v>
      </c>
      <c r="C24" s="2"/>
    </row>
    <row r="25" spans="2:5" x14ac:dyDescent="0.25">
      <c r="B25" s="19" t="s">
        <v>27</v>
      </c>
      <c r="C25" s="2"/>
    </row>
    <row r="26" spans="2:5" x14ac:dyDescent="0.25">
      <c r="B26" s="19">
        <v>2020</v>
      </c>
    </row>
    <row r="27" spans="2:5" x14ac:dyDescent="0.25">
      <c r="B27" s="19" t="s">
        <v>129</v>
      </c>
    </row>
    <row r="28" spans="2:5" x14ac:dyDescent="0.25">
      <c r="B28" s="29" t="s">
        <v>130</v>
      </c>
    </row>
    <row r="29" spans="2:5" x14ac:dyDescent="0.25">
      <c r="B29" s="19" t="s">
        <v>131</v>
      </c>
    </row>
    <row r="30" spans="2:5" x14ac:dyDescent="0.25">
      <c r="B30" s="19"/>
    </row>
    <row r="31" spans="2:5" x14ac:dyDescent="0.25">
      <c r="B31" s="28" t="s">
        <v>132</v>
      </c>
    </row>
    <row r="32" spans="2:5" x14ac:dyDescent="0.25">
      <c r="B32" s="19" t="s">
        <v>124</v>
      </c>
    </row>
    <row r="33" spans="1:2" x14ac:dyDescent="0.25">
      <c r="B33" s="19">
        <v>2020</v>
      </c>
    </row>
    <row r="34" spans="1:2" x14ac:dyDescent="0.25">
      <c r="B34" s="19" t="s">
        <v>133</v>
      </c>
    </row>
    <row r="35" spans="1:2" x14ac:dyDescent="0.25">
      <c r="B35" s="19" t="s">
        <v>134</v>
      </c>
    </row>
    <row r="36" spans="1:2" x14ac:dyDescent="0.25">
      <c r="B36" s="19" t="s">
        <v>135</v>
      </c>
    </row>
    <row r="37" spans="1:2" x14ac:dyDescent="0.25">
      <c r="B37" s="19"/>
    </row>
    <row r="38" spans="1:2" x14ac:dyDescent="0.25">
      <c r="B38" s="30" t="s">
        <v>136</v>
      </c>
    </row>
    <row r="39" spans="1:2" x14ac:dyDescent="0.25">
      <c r="B39" s="19"/>
    </row>
    <row r="40" spans="1:2" x14ac:dyDescent="0.25">
      <c r="B40" s="19" t="s">
        <v>124</v>
      </c>
    </row>
    <row r="41" spans="1:2" x14ac:dyDescent="0.25">
      <c r="B41" s="19">
        <v>2018</v>
      </c>
    </row>
    <row r="42" spans="1:2" x14ac:dyDescent="0.25">
      <c r="B42" s="19" t="s">
        <v>137</v>
      </c>
    </row>
    <row r="43" spans="1:2" x14ac:dyDescent="0.25">
      <c r="B43" s="19" t="s">
        <v>138</v>
      </c>
    </row>
    <row r="44" spans="1:2" x14ac:dyDescent="0.25">
      <c r="B44" s="19" t="s">
        <v>139</v>
      </c>
    </row>
    <row r="46" spans="1:2" x14ac:dyDescent="0.25">
      <c r="A46" s="1" t="s">
        <v>0</v>
      </c>
    </row>
    <row r="47" spans="1:2" x14ac:dyDescent="0.25">
      <c r="A47" t="s">
        <v>2</v>
      </c>
    </row>
    <row r="49" spans="1:2" x14ac:dyDescent="0.25">
      <c r="A49" t="s">
        <v>71</v>
      </c>
    </row>
    <row r="50" spans="1:2" x14ac:dyDescent="0.25">
      <c r="A50" t="s">
        <v>72</v>
      </c>
    </row>
    <row r="51" spans="1:2" x14ac:dyDescent="0.25">
      <c r="B51" s="1"/>
    </row>
    <row r="52" spans="1:2" x14ac:dyDescent="0.25">
      <c r="A52" t="s">
        <v>140</v>
      </c>
    </row>
    <row r="53" spans="1:2" x14ac:dyDescent="0.25">
      <c r="A53" t="s">
        <v>141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19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44" t="s">
        <v>222</v>
      </c>
      <c r="B1" s="44"/>
      <c r="C1" s="42"/>
      <c r="D1" s="42"/>
      <c r="E1" s="43"/>
      <c r="F1" s="42"/>
      <c r="G1" s="42"/>
      <c r="H1" s="41"/>
      <c r="I1" s="41"/>
    </row>
    <row r="2" spans="1:9" x14ac:dyDescent="0.25">
      <c r="A2" s="1" t="s">
        <v>221</v>
      </c>
      <c r="B2" s="1" t="s">
        <v>220</v>
      </c>
      <c r="C2" s="1" t="s">
        <v>219</v>
      </c>
      <c r="D2" s="1" t="s">
        <v>218</v>
      </c>
      <c r="E2" s="40" t="s">
        <v>217</v>
      </c>
      <c r="F2" s="1" t="s">
        <v>216</v>
      </c>
      <c r="G2" s="1" t="s">
        <v>0</v>
      </c>
      <c r="H2" s="1" t="s">
        <v>215</v>
      </c>
      <c r="I2" s="1" t="s">
        <v>214</v>
      </c>
    </row>
    <row r="3" spans="1:9" x14ac:dyDescent="0.25">
      <c r="A3" t="s">
        <v>213</v>
      </c>
      <c r="B3" t="s">
        <v>159</v>
      </c>
      <c r="C3" t="s">
        <v>169</v>
      </c>
      <c r="D3" t="s">
        <v>150</v>
      </c>
      <c r="E3" s="19">
        <v>0.4</v>
      </c>
      <c r="F3" t="s">
        <v>157</v>
      </c>
      <c r="H3" t="s">
        <v>162</v>
      </c>
    </row>
    <row r="4" spans="1:9" x14ac:dyDescent="0.25">
      <c r="A4" t="s">
        <v>212</v>
      </c>
      <c r="B4" t="s">
        <v>159</v>
      </c>
      <c r="C4" t="s">
        <v>169</v>
      </c>
      <c r="D4" t="s">
        <v>149</v>
      </c>
      <c r="E4" s="19">
        <v>0.2</v>
      </c>
      <c r="F4" t="s">
        <v>157</v>
      </c>
    </row>
    <row r="5" spans="1:9" x14ac:dyDescent="0.25">
      <c r="A5" t="s">
        <v>211</v>
      </c>
      <c r="B5" t="s">
        <v>159</v>
      </c>
      <c r="C5" t="s">
        <v>169</v>
      </c>
      <c r="D5" t="s">
        <v>150</v>
      </c>
      <c r="E5" s="19">
        <v>7</v>
      </c>
      <c r="F5" t="s">
        <v>157</v>
      </c>
      <c r="H5" t="s">
        <v>162</v>
      </c>
    </row>
    <row r="6" spans="1:9" x14ac:dyDescent="0.25">
      <c r="A6" t="s">
        <v>210</v>
      </c>
      <c r="B6" t="s">
        <v>159</v>
      </c>
      <c r="C6" t="s">
        <v>203</v>
      </c>
      <c r="D6" t="s">
        <v>150</v>
      </c>
      <c r="E6" s="19">
        <v>1</v>
      </c>
      <c r="F6" t="s">
        <v>163</v>
      </c>
      <c r="H6" t="s">
        <v>162</v>
      </c>
    </row>
    <row r="7" spans="1:9" x14ac:dyDescent="0.25">
      <c r="A7" t="s">
        <v>209</v>
      </c>
      <c r="B7" t="s">
        <v>159</v>
      </c>
      <c r="C7" t="s">
        <v>169</v>
      </c>
      <c r="D7" t="s">
        <v>148</v>
      </c>
      <c r="E7" s="19">
        <v>3</v>
      </c>
      <c r="F7" t="s">
        <v>157</v>
      </c>
      <c r="H7" t="s">
        <v>208</v>
      </c>
      <c r="I7" s="20" t="s">
        <v>207</v>
      </c>
    </row>
    <row r="8" spans="1:9" x14ac:dyDescent="0.25">
      <c r="A8" t="s">
        <v>206</v>
      </c>
      <c r="B8" t="s">
        <v>159</v>
      </c>
      <c r="C8" t="s">
        <v>169</v>
      </c>
      <c r="D8" t="s">
        <v>150</v>
      </c>
      <c r="E8" s="19">
        <v>0.35</v>
      </c>
      <c r="F8" t="s">
        <v>157</v>
      </c>
      <c r="H8" t="s">
        <v>162</v>
      </c>
    </row>
    <row r="9" spans="1:9" x14ac:dyDescent="0.25">
      <c r="A9" t="s">
        <v>205</v>
      </c>
      <c r="B9" t="s">
        <v>159</v>
      </c>
      <c r="C9" t="s">
        <v>167</v>
      </c>
      <c r="D9" t="s">
        <v>178</v>
      </c>
      <c r="E9" s="19">
        <v>0.12</v>
      </c>
      <c r="F9" t="s">
        <v>157</v>
      </c>
    </row>
    <row r="10" spans="1:9" x14ac:dyDescent="0.25">
      <c r="A10" t="s">
        <v>204</v>
      </c>
      <c r="B10" t="s">
        <v>159</v>
      </c>
      <c r="C10" t="s">
        <v>203</v>
      </c>
      <c r="D10" t="s">
        <v>150</v>
      </c>
      <c r="E10" s="19">
        <v>0.7</v>
      </c>
      <c r="F10" t="s">
        <v>163</v>
      </c>
      <c r="H10" t="s">
        <v>162</v>
      </c>
    </row>
    <row r="11" spans="1:9" x14ac:dyDescent="0.25">
      <c r="A11" t="s">
        <v>202</v>
      </c>
      <c r="B11" t="s">
        <v>159</v>
      </c>
      <c r="C11" t="s">
        <v>169</v>
      </c>
      <c r="D11" t="s">
        <v>144</v>
      </c>
      <c r="E11" s="19">
        <v>0.28999999999999998</v>
      </c>
      <c r="F11" t="s">
        <v>157</v>
      </c>
    </row>
    <row r="12" spans="1:9" ht="105" x14ac:dyDescent="0.25">
      <c r="A12" t="s">
        <v>201</v>
      </c>
      <c r="B12" t="s">
        <v>159</v>
      </c>
      <c r="C12" t="s">
        <v>169</v>
      </c>
      <c r="D12" t="s">
        <v>150</v>
      </c>
      <c r="E12" s="19">
        <v>5</v>
      </c>
      <c r="F12" s="39" t="s">
        <v>200</v>
      </c>
      <c r="G12" s="39" t="s">
        <v>199</v>
      </c>
      <c r="H12" t="s">
        <v>162</v>
      </c>
    </row>
    <row r="13" spans="1:9" x14ac:dyDescent="0.25">
      <c r="A13" t="s">
        <v>198</v>
      </c>
      <c r="B13" t="s">
        <v>159</v>
      </c>
      <c r="C13" t="s">
        <v>169</v>
      </c>
      <c r="D13" t="s">
        <v>144</v>
      </c>
      <c r="E13" s="19">
        <v>0.1</v>
      </c>
      <c r="F13" t="s">
        <v>157</v>
      </c>
    </row>
    <row r="14" spans="1:9" x14ac:dyDescent="0.25">
      <c r="A14" t="s">
        <v>197</v>
      </c>
      <c r="B14" t="s">
        <v>159</v>
      </c>
      <c r="C14" t="s">
        <v>169</v>
      </c>
      <c r="D14" t="s">
        <v>149</v>
      </c>
      <c r="E14" s="19">
        <v>0.3</v>
      </c>
      <c r="F14" t="s">
        <v>157</v>
      </c>
    </row>
    <row r="15" spans="1:9" x14ac:dyDescent="0.25">
      <c r="A15" t="s">
        <v>196</v>
      </c>
      <c r="B15" t="s">
        <v>159</v>
      </c>
      <c r="C15" t="s">
        <v>195</v>
      </c>
      <c r="D15" t="s">
        <v>150</v>
      </c>
      <c r="E15" s="19">
        <v>4.5999999999999996</v>
      </c>
      <c r="F15" t="s">
        <v>157</v>
      </c>
      <c r="H15" t="s">
        <v>194</v>
      </c>
      <c r="I15" s="20" t="s">
        <v>193</v>
      </c>
    </row>
    <row r="16" spans="1:9" x14ac:dyDescent="0.25">
      <c r="A16" t="s">
        <v>192</v>
      </c>
      <c r="B16" s="38" t="s">
        <v>172</v>
      </c>
      <c r="C16" t="s">
        <v>169</v>
      </c>
      <c r="D16" t="s">
        <v>150</v>
      </c>
      <c r="E16" s="37">
        <v>0.9</v>
      </c>
      <c r="F16" t="s">
        <v>157</v>
      </c>
      <c r="H16" t="s">
        <v>162</v>
      </c>
    </row>
    <row r="17" spans="1:9" x14ac:dyDescent="0.25">
      <c r="A17" t="s">
        <v>191</v>
      </c>
      <c r="B17" t="s">
        <v>159</v>
      </c>
      <c r="C17" t="s">
        <v>169</v>
      </c>
      <c r="D17" t="s">
        <v>149</v>
      </c>
      <c r="E17" s="19">
        <v>1</v>
      </c>
      <c r="F17" t="s">
        <v>157</v>
      </c>
      <c r="H17" t="s">
        <v>190</v>
      </c>
      <c r="I17" s="20" t="s">
        <v>189</v>
      </c>
    </row>
    <row r="18" spans="1:9" x14ac:dyDescent="0.25">
      <c r="A18" t="s">
        <v>188</v>
      </c>
      <c r="B18" t="s">
        <v>159</v>
      </c>
      <c r="C18" t="s">
        <v>169</v>
      </c>
      <c r="D18" t="s">
        <v>147</v>
      </c>
      <c r="E18" s="19">
        <v>1</v>
      </c>
      <c r="F18" t="s">
        <v>157</v>
      </c>
      <c r="H18" t="s">
        <v>187</v>
      </c>
      <c r="I18" s="20" t="s">
        <v>186</v>
      </c>
    </row>
    <row r="19" spans="1:9" x14ac:dyDescent="0.25">
      <c r="A19" t="s">
        <v>185</v>
      </c>
      <c r="B19" t="s">
        <v>159</v>
      </c>
      <c r="C19" t="s">
        <v>158</v>
      </c>
      <c r="D19" t="s">
        <v>171</v>
      </c>
      <c r="E19" s="19">
        <v>1</v>
      </c>
      <c r="F19" t="s">
        <v>157</v>
      </c>
      <c r="H19" t="s">
        <v>162</v>
      </c>
    </row>
    <row r="20" spans="1:9" x14ac:dyDescent="0.25">
      <c r="A20" t="s">
        <v>184</v>
      </c>
      <c r="B20" t="s">
        <v>159</v>
      </c>
      <c r="C20" t="s">
        <v>183</v>
      </c>
      <c r="D20" t="s">
        <v>150</v>
      </c>
      <c r="E20" s="19">
        <v>0.8</v>
      </c>
      <c r="F20" t="s">
        <v>157</v>
      </c>
      <c r="H20" t="s">
        <v>162</v>
      </c>
    </row>
    <row r="21" spans="1:9" x14ac:dyDescent="0.25">
      <c r="A21" t="s">
        <v>182</v>
      </c>
      <c r="B21" t="s">
        <v>159</v>
      </c>
      <c r="C21" t="s">
        <v>158</v>
      </c>
      <c r="D21" t="s">
        <v>181</v>
      </c>
      <c r="E21" s="19">
        <v>1.2</v>
      </c>
      <c r="F21" t="s">
        <v>163</v>
      </c>
      <c r="H21" t="s">
        <v>156</v>
      </c>
      <c r="I21" s="20" t="s">
        <v>180</v>
      </c>
    </row>
    <row r="22" spans="1:9" x14ac:dyDescent="0.25">
      <c r="A22" t="s">
        <v>179</v>
      </c>
      <c r="B22" t="s">
        <v>159</v>
      </c>
      <c r="C22" t="s">
        <v>167</v>
      </c>
      <c r="D22" t="s">
        <v>178</v>
      </c>
      <c r="E22" s="19">
        <v>0.1</v>
      </c>
      <c r="F22" t="s">
        <v>157</v>
      </c>
    </row>
    <row r="23" spans="1:9" x14ac:dyDescent="0.25">
      <c r="A23" t="s">
        <v>177</v>
      </c>
      <c r="B23" t="s">
        <v>159</v>
      </c>
      <c r="C23" t="s">
        <v>176</v>
      </c>
      <c r="D23" t="s">
        <v>145</v>
      </c>
      <c r="E23" s="19">
        <v>0.8</v>
      </c>
      <c r="F23" t="s">
        <v>157</v>
      </c>
      <c r="H23" t="s">
        <v>175</v>
      </c>
      <c r="I23" s="20" t="s">
        <v>174</v>
      </c>
    </row>
    <row r="24" spans="1:9" x14ac:dyDescent="0.25">
      <c r="A24" t="s">
        <v>173</v>
      </c>
      <c r="B24" s="38" t="s">
        <v>172</v>
      </c>
      <c r="C24" t="s">
        <v>169</v>
      </c>
      <c r="D24" t="s">
        <v>171</v>
      </c>
      <c r="E24" s="37">
        <v>1.4</v>
      </c>
      <c r="F24" t="s">
        <v>157</v>
      </c>
      <c r="H24" t="s">
        <v>162</v>
      </c>
    </row>
    <row r="25" spans="1:9" x14ac:dyDescent="0.25">
      <c r="A25" t="s">
        <v>170</v>
      </c>
      <c r="B25" t="s">
        <v>159</v>
      </c>
      <c r="C25" t="s">
        <v>169</v>
      </c>
      <c r="D25" t="s">
        <v>144</v>
      </c>
      <c r="E25" s="19">
        <v>1</v>
      </c>
      <c r="F25" t="s">
        <v>163</v>
      </c>
    </row>
    <row r="26" spans="1:9" x14ac:dyDescent="0.25">
      <c r="A26" t="s">
        <v>168</v>
      </c>
      <c r="B26" t="s">
        <v>159</v>
      </c>
      <c r="C26" t="s">
        <v>167</v>
      </c>
      <c r="D26" t="s">
        <v>150</v>
      </c>
      <c r="E26" s="19">
        <v>0.6</v>
      </c>
      <c r="F26" t="s">
        <v>157</v>
      </c>
      <c r="H26" t="s">
        <v>162</v>
      </c>
    </row>
    <row r="27" spans="1:9" x14ac:dyDescent="0.25">
      <c r="A27" t="s">
        <v>166</v>
      </c>
      <c r="B27" t="s">
        <v>159</v>
      </c>
      <c r="C27" t="s">
        <v>165</v>
      </c>
      <c r="D27" t="s">
        <v>150</v>
      </c>
      <c r="E27" s="19">
        <v>4</v>
      </c>
      <c r="F27" t="s">
        <v>163</v>
      </c>
      <c r="H27" t="s">
        <v>162</v>
      </c>
    </row>
    <row r="28" spans="1:9" x14ac:dyDescent="0.25">
      <c r="A28" t="s">
        <v>164</v>
      </c>
      <c r="B28" t="s">
        <v>159</v>
      </c>
      <c r="C28" t="s">
        <v>164</v>
      </c>
      <c r="D28" t="s">
        <v>150</v>
      </c>
      <c r="E28" s="19">
        <v>2.1</v>
      </c>
      <c r="F28" t="s">
        <v>163</v>
      </c>
      <c r="H28" t="s">
        <v>162</v>
      </c>
    </row>
    <row r="29" spans="1:9" x14ac:dyDescent="0.25">
      <c r="A29" t="s">
        <v>161</v>
      </c>
      <c r="B29" t="s">
        <v>159</v>
      </c>
      <c r="C29" t="s">
        <v>158</v>
      </c>
      <c r="D29" t="s">
        <v>149</v>
      </c>
      <c r="E29" s="19">
        <v>0.3</v>
      </c>
      <c r="F29" t="s">
        <v>157</v>
      </c>
    </row>
    <row r="30" spans="1:9" x14ac:dyDescent="0.25">
      <c r="A30" t="s">
        <v>160</v>
      </c>
      <c r="B30" t="s">
        <v>159</v>
      </c>
      <c r="C30" t="s">
        <v>158</v>
      </c>
      <c r="D30" t="s">
        <v>146</v>
      </c>
      <c r="E30" s="19">
        <v>1.4</v>
      </c>
      <c r="F30" t="s">
        <v>157</v>
      </c>
      <c r="H30" t="s">
        <v>156</v>
      </c>
      <c r="I30" s="20" t="s">
        <v>155</v>
      </c>
    </row>
    <row r="34" spans="1:3" x14ac:dyDescent="0.25">
      <c r="A34" s="36" t="s">
        <v>154</v>
      </c>
      <c r="B34" s="35"/>
    </row>
    <row r="35" spans="1:3" x14ac:dyDescent="0.25">
      <c r="A35" t="s">
        <v>153</v>
      </c>
      <c r="B35" s="34">
        <f>SUM(E3:E5,E7:E9,E11:E15,E17:E20,E22:E23,E26,E29:E30)</f>
        <v>28.360000000000003</v>
      </c>
    </row>
    <row r="36" spans="1:3" x14ac:dyDescent="0.25">
      <c r="A36" t="s">
        <v>152</v>
      </c>
      <c r="B36">
        <f>SUM(E6,E10,E21,E25,E27:E28)</f>
        <v>10</v>
      </c>
    </row>
    <row r="39" spans="1:3" x14ac:dyDescent="0.25">
      <c r="A39" s="33" t="s">
        <v>151</v>
      </c>
      <c r="B39" s="32"/>
    </row>
    <row r="40" spans="1:3" x14ac:dyDescent="0.25">
      <c r="A40" t="s">
        <v>150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5">
      <c r="A41" t="s">
        <v>149</v>
      </c>
      <c r="B41">
        <f>SUM(E4,E14,E17,E29)</f>
        <v>1.8</v>
      </c>
      <c r="C41" s="31">
        <f t="shared" si="0"/>
        <v>4.6923879040667367E-2</v>
      </c>
    </row>
    <row r="42" spans="1:3" x14ac:dyDescent="0.25">
      <c r="A42" t="s">
        <v>148</v>
      </c>
      <c r="B42">
        <f>E7</f>
        <v>3</v>
      </c>
      <c r="C42" s="31">
        <f t="shared" si="0"/>
        <v>7.8206465067778938E-2</v>
      </c>
    </row>
    <row r="43" spans="1:3" x14ac:dyDescent="0.25">
      <c r="A43" t="s">
        <v>147</v>
      </c>
      <c r="B43">
        <f>SUM(E18,E21)</f>
        <v>2.2000000000000002</v>
      </c>
      <c r="C43" s="31">
        <f t="shared" si="0"/>
        <v>5.7351407716371226E-2</v>
      </c>
    </row>
    <row r="44" spans="1:3" x14ac:dyDescent="0.25">
      <c r="A44" t="s">
        <v>146</v>
      </c>
      <c r="B44">
        <f>E30</f>
        <v>1.4</v>
      </c>
      <c r="C44" s="31">
        <f t="shared" si="0"/>
        <v>3.6496350364963501E-2</v>
      </c>
    </row>
    <row r="45" spans="1:3" x14ac:dyDescent="0.25">
      <c r="A45" t="s">
        <v>145</v>
      </c>
      <c r="B45">
        <f>E23</f>
        <v>0.8</v>
      </c>
      <c r="C45" s="31">
        <f t="shared" si="0"/>
        <v>2.0855057351407719E-2</v>
      </c>
    </row>
    <row r="46" spans="1:3" x14ac:dyDescent="0.25">
      <c r="A46" t="s">
        <v>144</v>
      </c>
      <c r="B46">
        <f>SUM(E11,E13,E25)</f>
        <v>1.3900000000000001</v>
      </c>
      <c r="C46" s="31">
        <f t="shared" si="0"/>
        <v>3.6235662148070912E-2</v>
      </c>
    </row>
    <row r="47" spans="1:3" x14ac:dyDescent="0.25">
      <c r="A47" t="s">
        <v>143</v>
      </c>
      <c r="B47">
        <f>SUM(E9,E22)</f>
        <v>0.22</v>
      </c>
      <c r="C47" s="31">
        <f t="shared" si="0"/>
        <v>5.7351407716371219E-3</v>
      </c>
    </row>
    <row r="48" spans="1:3" x14ac:dyDescent="0.25">
      <c r="A48" t="s">
        <v>142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10" t="s">
        <v>258</v>
      </c>
      <c r="B1" s="7"/>
      <c r="C1" s="7"/>
    </row>
    <row r="2" spans="1:3" x14ac:dyDescent="0.25">
      <c r="A2" s="6" t="s">
        <v>255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257</v>
      </c>
    </row>
    <row r="6" spans="1:3" x14ac:dyDescent="0.25">
      <c r="A6">
        <v>2025</v>
      </c>
      <c r="B6">
        <v>272</v>
      </c>
      <c r="C6" t="s">
        <v>257</v>
      </c>
    </row>
    <row r="8" spans="1:3" x14ac:dyDescent="0.25">
      <c r="A8" s="10" t="s">
        <v>256</v>
      </c>
      <c r="B8" s="7"/>
      <c r="C8" s="7"/>
    </row>
    <row r="9" spans="1:3" x14ac:dyDescent="0.25">
      <c r="A9" s="6" t="s">
        <v>255</v>
      </c>
    </row>
    <row r="10" spans="1:3" x14ac:dyDescent="0.25">
      <c r="A10" s="58" t="s">
        <v>254</v>
      </c>
      <c r="B10" s="58" t="s">
        <v>253</v>
      </c>
      <c r="C10" s="1" t="s">
        <v>252</v>
      </c>
    </row>
    <row r="11" spans="1:3" x14ac:dyDescent="0.25">
      <c r="A11" s="56">
        <v>0.56999999999999995</v>
      </c>
      <c r="B11" s="57">
        <f t="shared" ref="B11:B16" si="0">A11/SUM($A$11:$A$16)</f>
        <v>0.55339805825242716</v>
      </c>
      <c r="C11" t="s">
        <v>234</v>
      </c>
    </row>
    <row r="12" spans="1:3" x14ac:dyDescent="0.25">
      <c r="A12" s="56">
        <v>0.34</v>
      </c>
      <c r="B12" s="57">
        <f t="shared" si="0"/>
        <v>0.3300970873786408</v>
      </c>
      <c r="C12" t="s">
        <v>251</v>
      </c>
    </row>
    <row r="13" spans="1:3" x14ac:dyDescent="0.25">
      <c r="A13" s="56">
        <v>0.03</v>
      </c>
      <c r="B13" s="57">
        <f t="shared" si="0"/>
        <v>2.9126213592233007E-2</v>
      </c>
      <c r="C13" t="s">
        <v>250</v>
      </c>
    </row>
    <row r="14" spans="1:3" x14ac:dyDescent="0.25">
      <c r="A14" s="56">
        <v>0.03</v>
      </c>
      <c r="B14" s="57">
        <f t="shared" si="0"/>
        <v>2.9126213592233007E-2</v>
      </c>
      <c r="C14" t="s">
        <v>249</v>
      </c>
    </row>
    <row r="15" spans="1:3" x14ac:dyDescent="0.25">
      <c r="A15" s="56">
        <v>0.02</v>
      </c>
      <c r="B15" s="57">
        <f t="shared" si="0"/>
        <v>1.9417475728155338E-2</v>
      </c>
      <c r="C15" t="s">
        <v>248</v>
      </c>
    </row>
    <row r="16" spans="1:3" x14ac:dyDescent="0.25">
      <c r="A16" s="56">
        <v>0.04</v>
      </c>
      <c r="B16" s="57">
        <f t="shared" si="0"/>
        <v>3.8834951456310676E-2</v>
      </c>
      <c r="C16" t="s">
        <v>247</v>
      </c>
    </row>
    <row r="18" spans="1:2" x14ac:dyDescent="0.25">
      <c r="A18" s="10" t="s">
        <v>132</v>
      </c>
      <c r="B18" s="7"/>
    </row>
    <row r="19" spans="1:2" x14ac:dyDescent="0.25">
      <c r="A19" s="6" t="s">
        <v>246</v>
      </c>
    </row>
    <row r="20" spans="1:2" x14ac:dyDescent="0.25">
      <c r="A20" s="6" t="s">
        <v>245</v>
      </c>
    </row>
    <row r="21" spans="1:2" x14ac:dyDescent="0.25">
      <c r="A21" s="56">
        <v>0.7</v>
      </c>
    </row>
    <row r="22" spans="1:2" x14ac:dyDescent="0.25">
      <c r="A22" s="56" t="s">
        <v>244</v>
      </c>
    </row>
    <row r="24" spans="1:2" x14ac:dyDescent="0.25">
      <c r="A24" s="10" t="s">
        <v>243</v>
      </c>
      <c r="B24" s="7"/>
    </row>
    <row r="25" spans="1:2" x14ac:dyDescent="0.25">
      <c r="A25" s="1" t="s">
        <v>242</v>
      </c>
    </row>
    <row r="26" spans="1:2" x14ac:dyDescent="0.25">
      <c r="A26" s="6" t="s">
        <v>241</v>
      </c>
    </row>
    <row r="27" spans="1:2" x14ac:dyDescent="0.25">
      <c r="A27">
        <v>70</v>
      </c>
      <c r="B27" t="s">
        <v>240</v>
      </c>
    </row>
    <row r="28" spans="1:2" x14ac:dyDescent="0.25">
      <c r="A28" s="6" t="s">
        <v>239</v>
      </c>
    </row>
    <row r="29" spans="1:2" x14ac:dyDescent="0.25">
      <c r="A29">
        <v>80</v>
      </c>
      <c r="B29" t="s">
        <v>238</v>
      </c>
    </row>
    <row r="30" spans="1:2" x14ac:dyDescent="0.25">
      <c r="A30" t="s">
        <v>237</v>
      </c>
    </row>
    <row r="31" spans="1:2" x14ac:dyDescent="0.25">
      <c r="A31" s="34">
        <f>B5*B12</f>
        <v>82.524271844660205</v>
      </c>
      <c r="B31" t="s">
        <v>236</v>
      </c>
    </row>
    <row r="32" spans="1:2" ht="15.75" thickBot="1" x14ac:dyDescent="0.3"/>
    <row r="33" spans="1:8" x14ac:dyDescent="0.25">
      <c r="A33" s="55" t="s">
        <v>235</v>
      </c>
      <c r="B33" s="54"/>
      <c r="C33" s="54"/>
      <c r="D33" s="54"/>
      <c r="E33" s="54"/>
      <c r="F33" s="54"/>
      <c r="G33" s="53"/>
    </row>
    <row r="34" spans="1:8" x14ac:dyDescent="0.25">
      <c r="A34" s="50"/>
      <c r="B34" s="51" t="s">
        <v>234</v>
      </c>
      <c r="C34" s="51" t="s">
        <v>157</v>
      </c>
      <c r="D34" s="51" t="s">
        <v>233</v>
      </c>
      <c r="E34" s="51" t="s">
        <v>232</v>
      </c>
      <c r="F34" s="51" t="s">
        <v>231</v>
      </c>
      <c r="G34" s="52" t="s">
        <v>230</v>
      </c>
      <c r="H34" s="51" t="s">
        <v>229</v>
      </c>
    </row>
    <row r="35" spans="1:8" x14ac:dyDescent="0.25">
      <c r="A35" s="50" t="s">
        <v>228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5">
      <c r="A36" s="50" t="s">
        <v>227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5.75" thickBot="1" x14ac:dyDescent="0.3">
      <c r="A37" s="48" t="s">
        <v>226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5">
      <c r="C38" s="45"/>
    </row>
    <row r="41" spans="1:8" x14ac:dyDescent="0.25">
      <c r="A41" s="1" t="s">
        <v>225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224</v>
      </c>
    </row>
    <row r="45" spans="1:8" x14ac:dyDescent="0.25">
      <c r="A45" s="31">
        <f>C36/A42</f>
        <v>0.87296479384337322</v>
      </c>
    </row>
    <row r="47" spans="1:8" x14ac:dyDescent="0.25">
      <c r="A47" s="1" t="s">
        <v>223</v>
      </c>
    </row>
    <row r="48" spans="1:8" x14ac:dyDescent="0.25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defaultRowHeight="15" x14ac:dyDescent="0.25"/>
  <cols>
    <col min="1" max="3" width="19.5703125" customWidth="1"/>
    <col min="4" max="4" width="19.5703125" style="14" customWidth="1"/>
    <col min="5" max="5" width="19.5703125" style="27" customWidth="1"/>
  </cols>
  <sheetData>
    <row r="1" spans="1:5" x14ac:dyDescent="0.25">
      <c r="A1" s="1" t="s">
        <v>73</v>
      </c>
    </row>
    <row r="2" spans="1:5" x14ac:dyDescent="0.25">
      <c r="C2">
        <f>SUM(C4,C6,C8,C10)/SUM(C4:C15)</f>
        <v>0.70194680559363876</v>
      </c>
      <c r="D2" s="14">
        <f>10/142</f>
        <v>7.0422535211267609E-2</v>
      </c>
    </row>
    <row r="3" spans="1:5" ht="135" x14ac:dyDescent="0.25">
      <c r="A3" s="22" t="s">
        <v>77</v>
      </c>
      <c r="B3" s="22" t="s">
        <v>76</v>
      </c>
      <c r="C3" s="25" t="s">
        <v>75</v>
      </c>
      <c r="D3" s="26" t="s">
        <v>3</v>
      </c>
      <c r="E3" s="25" t="s">
        <v>25</v>
      </c>
    </row>
    <row r="4" spans="1:5" ht="30" hidden="1" x14ac:dyDescent="0.25">
      <c r="A4">
        <v>0.4</v>
      </c>
      <c r="B4">
        <v>0.5</v>
      </c>
      <c r="C4">
        <f>AVERAGE(A4:B4)</f>
        <v>0.45</v>
      </c>
      <c r="D4">
        <v>1972</v>
      </c>
      <c r="E4" s="23" t="s">
        <v>50</v>
      </c>
    </row>
    <row r="5" spans="1:5" x14ac:dyDescent="0.25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37</v>
      </c>
    </row>
    <row r="6" spans="1:5" ht="30" hidden="1" x14ac:dyDescent="0.25">
      <c r="A6">
        <v>7</v>
      </c>
      <c r="B6">
        <v>7</v>
      </c>
      <c r="C6">
        <f t="shared" si="0"/>
        <v>7</v>
      </c>
      <c r="D6">
        <v>1986</v>
      </c>
      <c r="E6" s="23" t="s">
        <v>50</v>
      </c>
    </row>
    <row r="7" spans="1:5" ht="30" x14ac:dyDescent="0.25">
      <c r="A7">
        <v>1</v>
      </c>
      <c r="B7">
        <v>3</v>
      </c>
      <c r="C7">
        <f t="shared" si="0"/>
        <v>2</v>
      </c>
      <c r="D7">
        <v>2000</v>
      </c>
      <c r="E7" s="13" t="s">
        <v>36</v>
      </c>
    </row>
    <row r="8" spans="1:5" ht="30" hidden="1" x14ac:dyDescent="0.25">
      <c r="A8">
        <v>0.35</v>
      </c>
      <c r="B8">
        <v>0.35</v>
      </c>
      <c r="C8">
        <f t="shared" si="0"/>
        <v>0.35</v>
      </c>
      <c r="D8">
        <v>2003</v>
      </c>
      <c r="E8" s="23" t="s">
        <v>50</v>
      </c>
    </row>
    <row r="9" spans="1:5" ht="30" x14ac:dyDescent="0.25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36</v>
      </c>
    </row>
    <row r="10" spans="1:5" ht="30" hidden="1" x14ac:dyDescent="0.25">
      <c r="A10">
        <v>5</v>
      </c>
      <c r="B10">
        <v>5</v>
      </c>
      <c r="C10">
        <f t="shared" si="0"/>
        <v>5</v>
      </c>
      <c r="D10">
        <v>2010</v>
      </c>
      <c r="E10" s="23" t="s">
        <v>50</v>
      </c>
    </row>
    <row r="11" spans="1:5" ht="30" x14ac:dyDescent="0.25">
      <c r="A11">
        <v>0.1</v>
      </c>
      <c r="B11">
        <v>0.1</v>
      </c>
      <c r="C11">
        <f t="shared" si="0"/>
        <v>0.1</v>
      </c>
      <c r="D11">
        <v>2012</v>
      </c>
      <c r="E11" s="13" t="s">
        <v>36</v>
      </c>
    </row>
    <row r="12" spans="1:5" x14ac:dyDescent="0.25">
      <c r="A12">
        <v>0.9</v>
      </c>
      <c r="B12">
        <v>0.9</v>
      </c>
      <c r="C12">
        <f t="shared" si="0"/>
        <v>0.9</v>
      </c>
      <c r="D12">
        <v>2013</v>
      </c>
      <c r="E12" s="2" t="s">
        <v>37</v>
      </c>
    </row>
    <row r="13" spans="1:5" hidden="1" x14ac:dyDescent="0.25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5">
      <c r="A14">
        <v>0.2</v>
      </c>
      <c r="B14">
        <v>0.3</v>
      </c>
      <c r="C14">
        <f t="shared" si="0"/>
        <v>0.25</v>
      </c>
      <c r="D14">
        <v>2013</v>
      </c>
      <c r="E14" s="2" t="s">
        <v>37</v>
      </c>
    </row>
    <row r="15" spans="1:5" ht="30" x14ac:dyDescent="0.25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36</v>
      </c>
    </row>
    <row r="16" spans="1:5" hidden="1" x14ac:dyDescent="0.25">
      <c r="A16">
        <v>1.5</v>
      </c>
      <c r="B16">
        <v>1.5</v>
      </c>
      <c r="C16">
        <f t="shared" si="0"/>
        <v>1.5</v>
      </c>
      <c r="D16">
        <v>2023</v>
      </c>
      <c r="E16" t="s">
        <v>53</v>
      </c>
    </row>
    <row r="17" spans="1:5" ht="30" x14ac:dyDescent="0.25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36</v>
      </c>
    </row>
    <row r="18" spans="1:5" ht="30" x14ac:dyDescent="0.25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36</v>
      </c>
    </row>
    <row r="19" spans="1:5" ht="30" x14ac:dyDescent="0.25">
      <c r="A19">
        <v>1.5</v>
      </c>
      <c r="B19">
        <v>1.75</v>
      </c>
      <c r="C19">
        <f t="shared" si="0"/>
        <v>1.625</v>
      </c>
      <c r="D19">
        <v>2022</v>
      </c>
      <c r="E19" s="13" t="s">
        <v>36</v>
      </c>
    </row>
    <row r="20" spans="1:5" hidden="1" x14ac:dyDescent="0.25">
      <c r="A20">
        <v>5.8</v>
      </c>
      <c r="B20">
        <v>6</v>
      </c>
      <c r="C20">
        <f t="shared" si="0"/>
        <v>5.9</v>
      </c>
      <c r="D20">
        <v>2023</v>
      </c>
      <c r="E20" t="s">
        <v>53</v>
      </c>
    </row>
    <row r="21" spans="1:5" ht="30" x14ac:dyDescent="0.25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36</v>
      </c>
    </row>
    <row r="22" spans="1:5" ht="30" x14ac:dyDescent="0.25">
      <c r="A22">
        <v>0.3</v>
      </c>
      <c r="B22">
        <v>0.33</v>
      </c>
      <c r="C22">
        <f t="shared" si="0"/>
        <v>0.315</v>
      </c>
      <c r="D22">
        <v>2024</v>
      </c>
      <c r="E22" s="13" t="s">
        <v>36</v>
      </c>
    </row>
    <row r="23" spans="1:5" ht="30" x14ac:dyDescent="0.25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36</v>
      </c>
    </row>
    <row r="24" spans="1:5" ht="30" x14ac:dyDescent="0.25">
      <c r="A24">
        <v>0.21</v>
      </c>
      <c r="B24">
        <v>0.23</v>
      </c>
      <c r="C24">
        <f t="shared" si="0"/>
        <v>0.22</v>
      </c>
      <c r="D24">
        <v>2024</v>
      </c>
      <c r="E24" s="13" t="s">
        <v>36</v>
      </c>
    </row>
    <row r="25" spans="1:5" ht="30" x14ac:dyDescent="0.25">
      <c r="A25">
        <v>0.15</v>
      </c>
      <c r="B25">
        <v>0.17</v>
      </c>
      <c r="C25">
        <f t="shared" si="0"/>
        <v>0.16</v>
      </c>
      <c r="D25">
        <v>2024</v>
      </c>
      <c r="E25" s="13" t="s">
        <v>36</v>
      </c>
    </row>
    <row r="26" spans="1:5" ht="30" x14ac:dyDescent="0.25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36</v>
      </c>
    </row>
    <row r="27" spans="1:5" ht="30" x14ac:dyDescent="0.25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36</v>
      </c>
    </row>
    <row r="28" spans="1:5" ht="30" x14ac:dyDescent="0.25">
      <c r="A28">
        <v>0.3</v>
      </c>
      <c r="B28">
        <v>0.33</v>
      </c>
      <c r="C28">
        <f t="shared" si="0"/>
        <v>0.315</v>
      </c>
      <c r="D28">
        <v>2024</v>
      </c>
      <c r="E28" s="13" t="s">
        <v>36</v>
      </c>
    </row>
    <row r="29" spans="1:5" ht="30" x14ac:dyDescent="0.25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36</v>
      </c>
    </row>
    <row r="30" spans="1:5" ht="30" x14ac:dyDescent="0.25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36</v>
      </c>
    </row>
    <row r="31" spans="1:5" ht="30" x14ac:dyDescent="0.25">
      <c r="A31">
        <v>0.09</v>
      </c>
      <c r="B31">
        <v>0.11</v>
      </c>
      <c r="C31">
        <f t="shared" si="0"/>
        <v>0.1</v>
      </c>
      <c r="D31">
        <v>2024</v>
      </c>
      <c r="E31" s="13" t="s">
        <v>36</v>
      </c>
    </row>
    <row r="32" spans="1:5" ht="30" x14ac:dyDescent="0.25">
      <c r="A32">
        <v>0.18</v>
      </c>
      <c r="B32">
        <v>0.22</v>
      </c>
      <c r="C32">
        <f t="shared" si="0"/>
        <v>0.2</v>
      </c>
      <c r="D32">
        <v>2024</v>
      </c>
      <c r="E32" s="13" t="s">
        <v>36</v>
      </c>
    </row>
    <row r="33" spans="1:5" ht="30" x14ac:dyDescent="0.25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36</v>
      </c>
    </row>
    <row r="34" spans="1:5" ht="30" x14ac:dyDescent="0.25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36</v>
      </c>
    </row>
    <row r="35" spans="1:5" ht="30" x14ac:dyDescent="0.25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36</v>
      </c>
    </row>
    <row r="36" spans="1:5" ht="30" x14ac:dyDescent="0.25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36</v>
      </c>
    </row>
    <row r="37" spans="1:5" ht="30" x14ac:dyDescent="0.25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36</v>
      </c>
    </row>
    <row r="38" spans="1:5" ht="30" x14ac:dyDescent="0.25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36</v>
      </c>
    </row>
    <row r="39" spans="1:5" ht="30" x14ac:dyDescent="0.25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36</v>
      </c>
    </row>
    <row r="40" spans="1:5" ht="30" x14ac:dyDescent="0.25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36</v>
      </c>
    </row>
    <row r="41" spans="1:5" ht="30" x14ac:dyDescent="0.25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36</v>
      </c>
    </row>
    <row r="42" spans="1:5" ht="30" x14ac:dyDescent="0.25">
      <c r="A42">
        <v>0.34</v>
      </c>
      <c r="B42">
        <v>0.4</v>
      </c>
      <c r="C42">
        <f t="shared" si="0"/>
        <v>0.37</v>
      </c>
      <c r="D42">
        <v>2024</v>
      </c>
      <c r="E42" s="13" t="s">
        <v>36</v>
      </c>
    </row>
    <row r="43" spans="1:5" ht="30" x14ac:dyDescent="0.25">
      <c r="A43">
        <v>0.22</v>
      </c>
      <c r="B43">
        <v>0.26</v>
      </c>
      <c r="C43">
        <f t="shared" si="0"/>
        <v>0.24</v>
      </c>
      <c r="D43">
        <v>2024</v>
      </c>
      <c r="E43" s="13" t="s">
        <v>36</v>
      </c>
    </row>
    <row r="44" spans="1:5" ht="30" x14ac:dyDescent="0.25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36</v>
      </c>
    </row>
    <row r="45" spans="1:5" ht="30" x14ac:dyDescent="0.25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36</v>
      </c>
    </row>
    <row r="46" spans="1:5" ht="30" x14ac:dyDescent="0.25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36</v>
      </c>
    </row>
    <row r="47" spans="1:5" ht="30" x14ac:dyDescent="0.25">
      <c r="A47">
        <v>0.15</v>
      </c>
      <c r="B47">
        <v>0.17</v>
      </c>
      <c r="C47">
        <f t="shared" si="0"/>
        <v>0.16</v>
      </c>
      <c r="D47">
        <v>2024</v>
      </c>
      <c r="E47" s="13" t="s">
        <v>36</v>
      </c>
    </row>
    <row r="48" spans="1:5" ht="30" x14ac:dyDescent="0.25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36</v>
      </c>
    </row>
    <row r="49" spans="1:5" ht="30" x14ac:dyDescent="0.25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36</v>
      </c>
    </row>
    <row r="50" spans="1:5" ht="30" x14ac:dyDescent="0.25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36</v>
      </c>
    </row>
    <row r="51" spans="1:5" ht="30" x14ac:dyDescent="0.25">
      <c r="A51">
        <v>0.22</v>
      </c>
      <c r="B51">
        <v>0.26</v>
      </c>
      <c r="C51">
        <f t="shared" si="0"/>
        <v>0.24</v>
      </c>
      <c r="D51">
        <v>2024</v>
      </c>
      <c r="E51" s="13" t="s">
        <v>36</v>
      </c>
    </row>
    <row r="52" spans="1:5" hidden="1" x14ac:dyDescent="0.25">
      <c r="A52">
        <v>0.86</v>
      </c>
      <c r="B52">
        <v>0.86</v>
      </c>
      <c r="C52">
        <f t="shared" si="0"/>
        <v>0.86</v>
      </c>
      <c r="D52">
        <v>2025</v>
      </c>
      <c r="E52" t="s">
        <v>53</v>
      </c>
    </row>
    <row r="53" spans="1:5" x14ac:dyDescent="0.25">
      <c r="A53">
        <v>4</v>
      </c>
      <c r="B53">
        <v>4</v>
      </c>
      <c r="C53">
        <f t="shared" si="0"/>
        <v>4</v>
      </c>
      <c r="D53">
        <v>2025</v>
      </c>
      <c r="E53" s="2" t="s">
        <v>37</v>
      </c>
    </row>
    <row r="54" spans="1:5" ht="30" x14ac:dyDescent="0.25">
      <c r="A54">
        <v>0.5</v>
      </c>
      <c r="B54">
        <v>0.5</v>
      </c>
      <c r="C54">
        <f t="shared" si="0"/>
        <v>0.5</v>
      </c>
      <c r="D54">
        <v>2025</v>
      </c>
      <c r="E54" s="13" t="s">
        <v>36</v>
      </c>
    </row>
    <row r="55" spans="1:5" hidden="1" x14ac:dyDescent="0.25">
      <c r="A55">
        <v>3.1</v>
      </c>
      <c r="B55">
        <v>3.6</v>
      </c>
      <c r="C55">
        <f t="shared" si="0"/>
        <v>3.35</v>
      </c>
      <c r="D55">
        <v>2026</v>
      </c>
      <c r="E55" t="s">
        <v>53</v>
      </c>
    </row>
    <row r="56" spans="1:5" hidden="1" x14ac:dyDescent="0.25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5">
      <c r="A57">
        <v>1</v>
      </c>
      <c r="B57">
        <v>1.5</v>
      </c>
      <c r="C57">
        <f t="shared" si="0"/>
        <v>1.25</v>
      </c>
      <c r="D57">
        <v>2025</v>
      </c>
      <c r="E57" t="s">
        <v>53</v>
      </c>
    </row>
    <row r="58" spans="1:5" hidden="1" x14ac:dyDescent="0.25">
      <c r="A58">
        <v>1.6</v>
      </c>
      <c r="B58">
        <v>1.8</v>
      </c>
      <c r="C58">
        <f t="shared" si="0"/>
        <v>1.7000000000000002</v>
      </c>
      <c r="D58">
        <v>2025</v>
      </c>
      <c r="E58" t="s">
        <v>53</v>
      </c>
    </row>
    <row r="59" spans="1:5" hidden="1" x14ac:dyDescent="0.25">
      <c r="A59">
        <v>4.3</v>
      </c>
      <c r="B59">
        <v>4.3</v>
      </c>
      <c r="C59">
        <f t="shared" si="0"/>
        <v>4.3</v>
      </c>
      <c r="D59">
        <v>2025</v>
      </c>
      <c r="E59" t="s">
        <v>53</v>
      </c>
    </row>
    <row r="60" spans="1:5" hidden="1" x14ac:dyDescent="0.25">
      <c r="A60">
        <v>5</v>
      </c>
      <c r="B60">
        <v>6</v>
      </c>
      <c r="C60">
        <f t="shared" si="0"/>
        <v>5.5</v>
      </c>
      <c r="D60">
        <v>2025</v>
      </c>
      <c r="E60" t="s">
        <v>53</v>
      </c>
    </row>
    <row r="61" spans="1:5" hidden="1" x14ac:dyDescent="0.25">
      <c r="A61">
        <v>1.4</v>
      </c>
      <c r="B61">
        <v>1.4</v>
      </c>
      <c r="C61">
        <f t="shared" si="0"/>
        <v>1.4</v>
      </c>
      <c r="D61">
        <v>2025</v>
      </c>
      <c r="E61" t="s">
        <v>53</v>
      </c>
    </row>
    <row r="62" spans="1:5" ht="30" x14ac:dyDescent="0.25">
      <c r="A62">
        <v>0.18</v>
      </c>
      <c r="B62">
        <v>0.18</v>
      </c>
      <c r="C62">
        <f t="shared" si="0"/>
        <v>0.18</v>
      </c>
      <c r="D62">
        <v>2022</v>
      </c>
      <c r="E62" s="13" t="s">
        <v>36</v>
      </c>
    </row>
    <row r="63" spans="1:5" x14ac:dyDescent="0.25">
      <c r="A63">
        <v>0.4</v>
      </c>
      <c r="B63">
        <v>0.5</v>
      </c>
      <c r="C63">
        <f t="shared" si="0"/>
        <v>0.45</v>
      </c>
      <c r="D63">
        <v>2025</v>
      </c>
      <c r="E63" s="2" t="s">
        <v>37</v>
      </c>
    </row>
    <row r="64" spans="1:5" ht="30" x14ac:dyDescent="0.25">
      <c r="A64">
        <v>0.18</v>
      </c>
      <c r="B64">
        <v>0.18</v>
      </c>
      <c r="C64">
        <f t="shared" si="0"/>
        <v>0.18</v>
      </c>
      <c r="D64">
        <v>2025</v>
      </c>
      <c r="E64" s="13" t="s">
        <v>36</v>
      </c>
    </row>
    <row r="65" spans="1:5" hidden="1" x14ac:dyDescent="0.25">
      <c r="A65">
        <v>0.32</v>
      </c>
      <c r="B65">
        <v>0.32</v>
      </c>
      <c r="C65">
        <f t="shared" si="0"/>
        <v>0.32</v>
      </c>
      <c r="D65">
        <v>2025</v>
      </c>
      <c r="E65" t="s">
        <v>53</v>
      </c>
    </row>
    <row r="66" spans="1:5" ht="45" hidden="1" x14ac:dyDescent="0.25">
      <c r="A66">
        <v>4</v>
      </c>
      <c r="B66">
        <v>4</v>
      </c>
      <c r="C66">
        <f t="shared" si="0"/>
        <v>4</v>
      </c>
      <c r="D66">
        <v>2027</v>
      </c>
      <c r="E66" s="23" t="s">
        <v>50</v>
      </c>
    </row>
    <row r="67" spans="1:5" hidden="1" x14ac:dyDescent="0.25">
      <c r="A67">
        <v>2</v>
      </c>
      <c r="B67">
        <v>6</v>
      </c>
      <c r="C67">
        <f t="shared" si="0"/>
        <v>4</v>
      </c>
      <c r="D67">
        <v>2025</v>
      </c>
      <c r="E67" t="s">
        <v>53</v>
      </c>
    </row>
    <row r="68" spans="1:5" ht="45" hidden="1" x14ac:dyDescent="0.25">
      <c r="A68">
        <v>5</v>
      </c>
      <c r="B68">
        <v>5</v>
      </c>
      <c r="C68">
        <f t="shared" si="0"/>
        <v>5</v>
      </c>
      <c r="D68">
        <v>2025</v>
      </c>
      <c r="E68" s="23" t="s">
        <v>50</v>
      </c>
    </row>
    <row r="69" spans="1:5" hidden="1" x14ac:dyDescent="0.25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53</v>
      </c>
    </row>
    <row r="70" spans="1:5" x14ac:dyDescent="0.25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37</v>
      </c>
    </row>
    <row r="71" spans="1:5" hidden="1" x14ac:dyDescent="0.25">
      <c r="A71">
        <v>1</v>
      </c>
      <c r="B71">
        <v>2</v>
      </c>
      <c r="C71">
        <f t="shared" si="1"/>
        <v>1.5</v>
      </c>
      <c r="D71">
        <v>2025</v>
      </c>
      <c r="E71" t="s">
        <v>40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defaultRowHeight="15" x14ac:dyDescent="0.25"/>
  <cols>
    <col min="1" max="1" width="48.28515625" customWidth="1"/>
  </cols>
  <sheetData>
    <row r="25" spans="1:8" x14ac:dyDescent="0.25">
      <c r="A25" s="10" t="s">
        <v>74</v>
      </c>
      <c r="B25" s="10"/>
      <c r="C25" s="10"/>
      <c r="D25" s="10"/>
      <c r="E25" s="10"/>
      <c r="F25" s="10"/>
      <c r="G25" s="10"/>
      <c r="H25" s="10"/>
    </row>
    <row r="27" spans="1:8" x14ac:dyDescent="0.25">
      <c r="A27" t="s">
        <v>28</v>
      </c>
    </row>
    <row r="28" spans="1:8" x14ac:dyDescent="0.25">
      <c r="A28" t="s">
        <v>29</v>
      </c>
    </row>
    <row r="29" spans="1:8" x14ac:dyDescent="0.25">
      <c r="A29" t="s">
        <v>30</v>
      </c>
    </row>
    <row r="30" spans="1:8" x14ac:dyDescent="0.25">
      <c r="A30" t="s">
        <v>31</v>
      </c>
    </row>
    <row r="31" spans="1:8" x14ac:dyDescent="0.25">
      <c r="A31" t="s">
        <v>32</v>
      </c>
    </row>
    <row r="32" spans="1:8" x14ac:dyDescent="0.25">
      <c r="A32" t="s">
        <v>33</v>
      </c>
    </row>
    <row r="33" spans="1:2" x14ac:dyDescent="0.25">
      <c r="A33" t="s">
        <v>34</v>
      </c>
    </row>
    <row r="34" spans="1:2" x14ac:dyDescent="0.25">
      <c r="A34" t="s">
        <v>35</v>
      </c>
    </row>
    <row r="35" spans="1:2" x14ac:dyDescent="0.25">
      <c r="A35" t="s">
        <v>36</v>
      </c>
      <c r="B35">
        <f>28+47</f>
        <v>75</v>
      </c>
    </row>
    <row r="36" spans="1:2" x14ac:dyDescent="0.25">
      <c r="A36" t="s">
        <v>37</v>
      </c>
      <c r="B36">
        <f>19</f>
        <v>19</v>
      </c>
    </row>
    <row r="37" spans="1:2" x14ac:dyDescent="0.25">
      <c r="A37" t="s">
        <v>38</v>
      </c>
    </row>
    <row r="38" spans="1:2" x14ac:dyDescent="0.25">
      <c r="A38" t="s">
        <v>39</v>
      </c>
    </row>
    <row r="39" spans="1:2" x14ac:dyDescent="0.25">
      <c r="A39" t="s">
        <v>40</v>
      </c>
      <c r="B39">
        <v>15</v>
      </c>
    </row>
    <row r="40" spans="1:2" x14ac:dyDescent="0.25">
      <c r="A40" t="s">
        <v>41</v>
      </c>
    </row>
    <row r="41" spans="1:2" x14ac:dyDescent="0.25">
      <c r="A41" t="s">
        <v>42</v>
      </c>
    </row>
    <row r="42" spans="1:2" x14ac:dyDescent="0.25">
      <c r="A42" t="s">
        <v>43</v>
      </c>
    </row>
    <row r="43" spans="1:2" x14ac:dyDescent="0.25">
      <c r="A43" t="s">
        <v>44</v>
      </c>
    </row>
    <row r="44" spans="1:2" x14ac:dyDescent="0.25">
      <c r="A44" t="s">
        <v>45</v>
      </c>
    </row>
    <row r="45" spans="1:2" x14ac:dyDescent="0.25">
      <c r="A45" t="s">
        <v>46</v>
      </c>
    </row>
    <row r="46" spans="1:2" x14ac:dyDescent="0.25">
      <c r="A46" t="s">
        <v>47</v>
      </c>
    </row>
    <row r="47" spans="1:2" x14ac:dyDescent="0.25">
      <c r="A47" t="s">
        <v>48</v>
      </c>
    </row>
    <row r="48" spans="1:2" x14ac:dyDescent="0.25">
      <c r="A48" t="s">
        <v>49</v>
      </c>
    </row>
    <row r="49" spans="1:2" x14ac:dyDescent="0.25">
      <c r="A49" t="s">
        <v>50</v>
      </c>
      <c r="B49">
        <v>9</v>
      </c>
    </row>
    <row r="50" spans="1:2" x14ac:dyDescent="0.25">
      <c r="A50" t="s">
        <v>51</v>
      </c>
    </row>
    <row r="51" spans="1:2" x14ac:dyDescent="0.25">
      <c r="A51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defaultRowHeight="15" x14ac:dyDescent="0.25"/>
  <cols>
    <col min="1" max="1" width="84.7109375" customWidth="1"/>
    <col min="2" max="2" width="9.28515625" bestFit="1" customWidth="1"/>
  </cols>
  <sheetData>
    <row r="1" spans="1:34" x14ac:dyDescent="0.25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5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x14ac:dyDescent="0.25">
      <c r="A3" s="17" t="s">
        <v>36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x14ac:dyDescent="0.25">
      <c r="A4" s="17" t="s">
        <v>37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x14ac:dyDescent="0.25">
      <c r="A5" s="17" t="s">
        <v>40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x14ac:dyDescent="0.25">
      <c r="A6" s="17" t="s">
        <v>50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5">
      <c r="A7"/>
    </row>
    <row r="8" spans="1:34" s="2" customFormat="1" x14ac:dyDescent="0.25"/>
    <row r="9" spans="1:34" s="2" customFormat="1" x14ac:dyDescent="0.25"/>
    <row r="10" spans="1:34" s="2" customFormat="1" x14ac:dyDescent="0.25"/>
    <row r="11" spans="1:34" s="2" customFormat="1" x14ac:dyDescent="0.25"/>
    <row r="12" spans="1:34" s="2" customFormat="1" x14ac:dyDescent="0.25"/>
    <row r="13" spans="1:34" s="2" customFormat="1" x14ac:dyDescent="0.25"/>
    <row r="14" spans="1:34" s="2" customFormat="1" x14ac:dyDescent="0.25"/>
    <row r="15" spans="1:34" s="2" customFormat="1" x14ac:dyDescent="0.25">
      <c r="A15" s="12"/>
    </row>
    <row r="16" spans="1:34" s="2" customFormat="1" x14ac:dyDescent="0.25">
      <c r="A16" s="12"/>
    </row>
    <row r="17" spans="1:1" s="2" customFormat="1" x14ac:dyDescent="0.25"/>
    <row r="18" spans="1:1" s="2" customFormat="1" x14ac:dyDescent="0.25"/>
    <row r="19" spans="1:1" s="2" customFormat="1" x14ac:dyDescent="0.25"/>
    <row r="20" spans="1:1" s="2" customFormat="1" x14ac:dyDescent="0.25"/>
    <row r="21" spans="1:1" s="2" customFormat="1" x14ac:dyDescent="0.25"/>
    <row r="22" spans="1:1" s="2" customFormat="1" x14ac:dyDescent="0.25"/>
    <row r="23" spans="1:1" s="2" customFormat="1" x14ac:dyDescent="0.25">
      <c r="A23" t="s">
        <v>54</v>
      </c>
    </row>
    <row r="24" spans="1:1" s="2" customFormat="1" x14ac:dyDescent="0.25">
      <c r="A24" t="s">
        <v>55</v>
      </c>
    </row>
    <row r="25" spans="1:1" s="2" customFormat="1" x14ac:dyDescent="0.25">
      <c r="A25" s="12" t="s">
        <v>6</v>
      </c>
    </row>
    <row r="26" spans="1:1" s="2" customFormat="1" x14ac:dyDescent="0.25">
      <c r="A26" t="s">
        <v>7</v>
      </c>
    </row>
    <row r="27" spans="1:1" s="2" customFormat="1" x14ac:dyDescent="0.25">
      <c r="A27" t="s">
        <v>57</v>
      </c>
    </row>
    <row r="28" spans="1:1" s="2" customFormat="1" x14ac:dyDescent="0.25">
      <c r="A28" s="12"/>
    </row>
    <row r="29" spans="1:1" s="2" customFormat="1" x14ac:dyDescent="0.25">
      <c r="A29" s="12" t="s">
        <v>56</v>
      </c>
    </row>
    <row r="30" spans="1:1" s="2" customFormat="1" x14ac:dyDescent="0.25">
      <c r="A30" s="12" t="s">
        <v>58</v>
      </c>
    </row>
    <row r="31" spans="1:1" s="2" customFormat="1" x14ac:dyDescent="0.25">
      <c r="A31" s="12" t="s">
        <v>59</v>
      </c>
    </row>
    <row r="32" spans="1:1" s="2" customFormat="1" x14ac:dyDescent="0.25">
      <c r="A32" s="12"/>
    </row>
    <row r="33" spans="1:34" s="2" customFormat="1" x14ac:dyDescent="0.25">
      <c r="B33" s="2">
        <v>2027</v>
      </c>
      <c r="C33" s="2">
        <v>2035</v>
      </c>
    </row>
    <row r="34" spans="1:34" s="2" customFormat="1" x14ac:dyDescent="0.25">
      <c r="A34" s="17" t="s">
        <v>36</v>
      </c>
      <c r="B34" s="15">
        <f>K3</f>
        <v>13.635000000000002</v>
      </c>
      <c r="C34" s="24">
        <f>Rhodium!B35</f>
        <v>75</v>
      </c>
    </row>
    <row r="35" spans="1:34" s="2" customFormat="1" x14ac:dyDescent="0.25">
      <c r="A35" s="17" t="s">
        <v>37</v>
      </c>
      <c r="B35" s="15">
        <f t="shared" ref="B35:B37" si="0">K4</f>
        <v>11.85</v>
      </c>
      <c r="C35" s="24">
        <f>Rhodium!B36</f>
        <v>19</v>
      </c>
    </row>
    <row r="36" spans="1:34" s="2" customFormat="1" x14ac:dyDescent="0.25">
      <c r="A36" s="17" t="s">
        <v>40</v>
      </c>
      <c r="B36" s="15">
        <f t="shared" si="0"/>
        <v>1.5</v>
      </c>
      <c r="C36" s="24">
        <f>Rhodium!B39</f>
        <v>15</v>
      </c>
    </row>
    <row r="37" spans="1:34" s="2" customFormat="1" x14ac:dyDescent="0.25">
      <c r="A37" s="17" t="s">
        <v>50</v>
      </c>
      <c r="B37" s="15">
        <f t="shared" si="0"/>
        <v>21.8</v>
      </c>
      <c r="C37" s="24">
        <f>Rhodium!B49</f>
        <v>9</v>
      </c>
    </row>
    <row r="38" spans="1:34" s="2" customFormat="1" x14ac:dyDescent="0.25">
      <c r="A38" s="12"/>
    </row>
    <row r="39" spans="1:34" s="2" customFormat="1" x14ac:dyDescent="0.25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x14ac:dyDescent="0.25">
      <c r="A40" s="17" t="s">
        <v>36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x14ac:dyDescent="0.25">
      <c r="A41" s="17" t="s">
        <v>37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x14ac:dyDescent="0.25">
      <c r="A42" s="17" t="s">
        <v>40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x14ac:dyDescent="0.25">
      <c r="A43" s="17" t="s">
        <v>50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5">
      <c r="A44" s="12"/>
    </row>
    <row r="45" spans="1:34" s="2" customFormat="1" x14ac:dyDescent="0.25">
      <c r="A45" s="12"/>
      <c r="N45" s="15"/>
      <c r="S45" s="15"/>
      <c r="AH45" s="15"/>
    </row>
    <row r="46" spans="1:34" s="2" customFormat="1" x14ac:dyDescent="0.25">
      <c r="A46" s="12"/>
      <c r="N46" s="2" t="s">
        <v>120</v>
      </c>
    </row>
    <row r="47" spans="1:34" s="2" customFormat="1" x14ac:dyDescent="0.25">
      <c r="A47" s="12"/>
    </row>
    <row r="48" spans="1:34" s="2" customFormat="1" x14ac:dyDescent="0.25">
      <c r="A48" s="12"/>
    </row>
    <row r="49" spans="1:34" s="2" customFormat="1" x14ac:dyDescent="0.25">
      <c r="A49" s="12"/>
    </row>
    <row r="50" spans="1:34" s="2" customFormat="1" x14ac:dyDescent="0.25">
      <c r="A50" s="12"/>
    </row>
    <row r="51" spans="1:34" s="2" customFormat="1" x14ac:dyDescent="0.25">
      <c r="A51" s="12"/>
    </row>
    <row r="52" spans="1:34" s="2" customFormat="1" x14ac:dyDescent="0.25">
      <c r="A52" s="12"/>
    </row>
    <row r="53" spans="1:34" s="2" customFormat="1" x14ac:dyDescent="0.25">
      <c r="A53" s="12"/>
    </row>
    <row r="54" spans="1:34" s="2" customFormat="1" x14ac:dyDescent="0.25">
      <c r="A54" s="12"/>
    </row>
    <row r="55" spans="1:34" s="2" customFormat="1" x14ac:dyDescent="0.25">
      <c r="A55" s="12"/>
    </row>
    <row r="56" spans="1:34" s="2" customFormat="1" x14ac:dyDescent="0.25">
      <c r="A56" s="12"/>
    </row>
    <row r="57" spans="1:34" s="2" customFormat="1" x14ac:dyDescent="0.25">
      <c r="A57" s="12"/>
    </row>
    <row r="58" spans="1:34" s="2" customFormat="1" x14ac:dyDescent="0.25">
      <c r="A58" s="12"/>
    </row>
    <row r="60" spans="1:34" x14ac:dyDescent="0.25">
      <c r="A60" s="10" t="s">
        <v>26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5">
      <c r="A61" s="3" t="s">
        <v>8</v>
      </c>
    </row>
    <row r="62" spans="1:34" s="8" customFormat="1" x14ac:dyDescent="0.25">
      <c r="A62" s="8" t="s">
        <v>60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5">
      <c r="A63" s="8" t="s">
        <v>61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5">
      <c r="A64" s="8" t="s">
        <v>62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5">
      <c r="A65" s="8" t="s">
        <v>79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5">
      <c r="A66" s="8" t="s">
        <v>63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5">
      <c r="A68" s="8" t="s">
        <v>60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5">
      <c r="A69" s="8" t="s">
        <v>80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5">
      <c r="A70" s="8" t="s">
        <v>81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5">
      <c r="A71" s="8" t="s">
        <v>82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5">
      <c r="A72" s="8" t="s">
        <v>83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5">
      <c r="A73" s="8" t="s">
        <v>84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5">
      <c r="A74" s="8" t="s">
        <v>85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5">
      <c r="A75" s="8" t="s">
        <v>86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5">
      <c r="A76" s="8" t="s">
        <v>87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5">
      <c r="A77" s="8" t="s">
        <v>88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5">
      <c r="A78" s="8" t="s">
        <v>89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5">
      <c r="A79" s="8" t="s">
        <v>90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5">
      <c r="A80" s="8" t="s">
        <v>91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5">
      <c r="A81" s="8" t="s">
        <v>92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5">
      <c r="A82" s="8" t="s">
        <v>93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5">
      <c r="A83" s="8" t="s">
        <v>94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5">
      <c r="A84" s="8" t="s">
        <v>95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5">
      <c r="A85" s="8" t="s">
        <v>96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5">
      <c r="A86" s="8" t="s">
        <v>97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5">
      <c r="A87" s="8" t="s">
        <v>98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5">
      <c r="A88" s="8" t="s">
        <v>99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5">
      <c r="A89" s="8" t="s">
        <v>100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5">
      <c r="A90" s="8" t="s">
        <v>101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5">
      <c r="A91" s="8" t="s">
        <v>102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5">
      <c r="A92" s="8" t="s">
        <v>103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5">
      <c r="A93" s="8" t="s">
        <v>104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5">
      <c r="A94" s="8" t="s">
        <v>105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5">
      <c r="A95" s="8" t="s">
        <v>106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5">
      <c r="A96" s="8" t="s">
        <v>107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5">
      <c r="A97" s="8" t="s">
        <v>108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5">
      <c r="A98" s="8" t="s">
        <v>109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5">
      <c r="A99" s="8" t="s">
        <v>110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5">
      <c r="A100" s="8" t="s">
        <v>111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5">
      <c r="A101" s="8" t="s">
        <v>112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5">
      <c r="A102" s="8" t="s">
        <v>113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5">
      <c r="A103" s="8" t="s">
        <v>114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5">
      <c r="A104" s="8" t="s">
        <v>115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5">
      <c r="A105" s="8" t="s">
        <v>116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5">
      <c r="A106" s="8" t="s">
        <v>117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5">
      <c r="A107" s="8" t="s">
        <v>118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5">
      <c r="A108" s="8" t="s">
        <v>119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x14ac:dyDescent="0.25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5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x14ac:dyDescent="0.25">
      <c r="A112" s="17" t="s">
        <v>36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x14ac:dyDescent="0.25">
      <c r="A113" s="17" t="s">
        <v>37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x14ac:dyDescent="0.25">
      <c r="A114" s="17" t="s">
        <v>40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x14ac:dyDescent="0.25">
      <c r="A115" s="17" t="s">
        <v>50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5">
      <c r="A116" s="13"/>
    </row>
    <row r="117" spans="1:32" s="8" customFormat="1" x14ac:dyDescent="0.25">
      <c r="A117" s="13"/>
      <c r="Q117" s="16"/>
    </row>
    <row r="118" spans="1:32" s="8" customFormat="1" x14ac:dyDescent="0.25">
      <c r="A118" s="13"/>
    </row>
    <row r="119" spans="1:32" s="8" customFormat="1" x14ac:dyDescent="0.25">
      <c r="A119" s="13"/>
    </row>
    <row r="120" spans="1:32" s="8" customFormat="1" x14ac:dyDescent="0.25">
      <c r="A120" s="13"/>
    </row>
    <row r="121" spans="1:32" s="8" customFormat="1" x14ac:dyDescent="0.25">
      <c r="A121" s="13"/>
    </row>
    <row r="122" spans="1:32" s="8" customFormat="1" x14ac:dyDescent="0.25">
      <c r="A122" s="13"/>
    </row>
    <row r="123" spans="1:32" s="8" customFormat="1" x14ac:dyDescent="0.25">
      <c r="A123" s="13"/>
    </row>
    <row r="124" spans="1:32" s="8" customFormat="1" x14ac:dyDescent="0.25">
      <c r="A124" s="13"/>
    </row>
    <row r="125" spans="1:32" s="8" customFormat="1" x14ac:dyDescent="0.25">
      <c r="A125" s="13"/>
    </row>
    <row r="126" spans="1:32" s="8" customFormat="1" x14ac:dyDescent="0.25">
      <c r="A126" s="13"/>
    </row>
    <row r="127" spans="1:32" s="8" customFormat="1" x14ac:dyDescent="0.25">
      <c r="A127" s="13"/>
    </row>
    <row r="128" spans="1:32" s="8" customFormat="1" x14ac:dyDescent="0.25">
      <c r="A128" s="13"/>
    </row>
    <row r="129" spans="1:1" s="8" customFormat="1" x14ac:dyDescent="0.25">
      <c r="A129" s="13"/>
    </row>
    <row r="130" spans="1:1" s="8" customFormat="1" x14ac:dyDescent="0.25">
      <c r="A130" s="13"/>
    </row>
    <row r="131" spans="1:1" s="8" customFormat="1" x14ac:dyDescent="0.25">
      <c r="A131" s="13"/>
    </row>
    <row r="132" spans="1:1" s="8" customFormat="1" x14ac:dyDescent="0.25">
      <c r="A132" s="13"/>
    </row>
    <row r="133" spans="1:1" s="8" customFormat="1" x14ac:dyDescent="0.25">
      <c r="A133" s="13"/>
    </row>
    <row r="134" spans="1:1" s="8" customFormat="1" x14ac:dyDescent="0.25">
      <c r="A134" s="13"/>
    </row>
    <row r="135" spans="1:1" s="8" customFormat="1" x14ac:dyDescent="0.25">
      <c r="A135" s="13"/>
    </row>
    <row r="136" spans="1:1" s="8" customFormat="1" x14ac:dyDescent="0.25">
      <c r="A136" s="13"/>
    </row>
    <row r="137" spans="1:1" s="8" customFormat="1" x14ac:dyDescent="0.25">
      <c r="A137" s="13"/>
    </row>
    <row r="138" spans="1:1" s="8" customFormat="1" x14ac:dyDescent="0.25">
      <c r="A138"/>
    </row>
    <row r="139" spans="1:1" s="8" customFormat="1" x14ac:dyDescent="0.25">
      <c r="A139"/>
    </row>
    <row r="140" spans="1:1" s="8" customFormat="1" x14ac:dyDescent="0.25">
      <c r="A140"/>
    </row>
    <row r="141" spans="1:1" s="8" customFormat="1" x14ac:dyDescent="0.25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8"/>
  <sheetViews>
    <sheetView workbookViewId="0"/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5">
      <c r="A3" s="8" t="s">
        <v>259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2" customFormat="1" x14ac:dyDescent="0.25">
      <c r="A4" s="8" t="s">
        <v>260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</row>
    <row r="5" spans="1:32" s="7" customFormat="1" x14ac:dyDescent="0.25">
      <c r="A5" s="11" t="s">
        <v>18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5">
      <c r="A6" s="11" t="s">
        <v>19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5">
      <c r="A7" s="11" t="s">
        <v>20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5">
      <c r="A8" s="11" t="s">
        <v>21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7" customFormat="1" x14ac:dyDescent="0.25">
      <c r="A9" s="11" t="s">
        <v>22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</row>
    <row r="10" spans="1:32" s="2" customFormat="1" x14ac:dyDescent="0.25">
      <c r="A10" s="8" t="s">
        <v>11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</row>
    <row r="11" spans="1:32" s="7" customFormat="1" x14ac:dyDescent="0.25">
      <c r="A11" s="11" t="s">
        <v>23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</row>
    <row r="12" spans="1:32" s="2" customFormat="1" x14ac:dyDescent="0.25">
      <c r="A12" s="8" t="s">
        <v>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5">
      <c r="A13" s="8" t="s">
        <v>13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2" customFormat="1" x14ac:dyDescent="0.25">
      <c r="A14" s="8" t="s">
        <v>14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</row>
    <row r="15" spans="1:32" s="7" customFormat="1" x14ac:dyDescent="0.25">
      <c r="A15" s="11" t="s">
        <v>24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</row>
    <row r="16" spans="1:32" s="2" customFormat="1" x14ac:dyDescent="0.25">
      <c r="A16" s="8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5">
      <c r="A17" s="8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  <row r="18" spans="1:32" s="2" customFormat="1" x14ac:dyDescent="0.25">
      <c r="A18" s="8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workbookViewId="0"/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/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28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5">
      <c r="A3" t="s">
        <v>29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5">
      <c r="A4" t="s">
        <v>30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5">
      <c r="A5" t="s">
        <v>31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5">
      <c r="A6" t="s">
        <v>32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5">
      <c r="A7" t="s">
        <v>33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5">
      <c r="A8" t="s">
        <v>34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5">
      <c r="A9" t="s">
        <v>35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5">
      <c r="A10" t="s">
        <v>36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5">
      <c r="A11" t="s">
        <v>37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5">
      <c r="A12" t="s">
        <v>38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5">
      <c r="A13" t="s">
        <v>39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5">
      <c r="A14" t="s">
        <v>40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5">
      <c r="A15" t="s">
        <v>41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5">
      <c r="A16" t="s">
        <v>42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5">
      <c r="A17" t="s">
        <v>43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5">
      <c r="A18" t="s">
        <v>44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5">
      <c r="A19" t="s">
        <v>45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5">
      <c r="A20" t="s">
        <v>46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5">
      <c r="A21" t="s">
        <v>47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5">
      <c r="A22" t="s">
        <v>48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5">
      <c r="A23" t="s">
        <v>49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5">
      <c r="A24" t="s">
        <v>50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5">
      <c r="A25" t="s">
        <v>51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5">
      <c r="A26" t="s">
        <v>52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2014-08-19T22:24:38Z</dcterms:created>
  <dcterms:modified xsi:type="dcterms:W3CDTF">2022-08-12T01:53:01Z</dcterms:modified>
</cp:coreProperties>
</file>