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C7F2E5AD-6B50-434F-9B20-52AEFC21B810}" xr6:coauthVersionLast="47" xr6:coauthVersionMax="47" xr10:uidLastSave="{00000000-0000-0000-0000-000000000000}"/>
  <bookViews>
    <workbookView xWindow="7155" yWindow="855" windowWidth="18390" windowHeight="11010" firstSheet="1"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3" i="8" l="1"/>
  <c r="H143" i="8"/>
  <c r="I142" i="8"/>
  <c r="H142" i="8"/>
  <c r="I141" i="8"/>
  <c r="H141" i="8"/>
  <c r="I140" i="8"/>
  <c r="H140" i="8"/>
  <c r="I139" i="8"/>
  <c r="H139" i="8"/>
  <c r="I138" i="8"/>
  <c r="H138" i="8"/>
  <c r="I137" i="8"/>
  <c r="H137" i="8"/>
  <c r="I136" i="8"/>
  <c r="H136" i="8"/>
  <c r="I135" i="8"/>
  <c r="H135" i="8"/>
  <c r="I134" i="8"/>
  <c r="H134" i="8"/>
  <c r="I133" i="8"/>
  <c r="H133" i="8"/>
  <c r="J3143" i="1"/>
  <c r="K3143" i="1"/>
  <c r="L3143" i="1"/>
  <c r="M3143" i="1"/>
  <c r="N3143" i="1"/>
  <c r="O3143" i="1"/>
  <c r="P3143" i="1"/>
  <c r="Q3143" i="1"/>
  <c r="R3143" i="1"/>
  <c r="J3144" i="1"/>
  <c r="K3144" i="1"/>
  <c r="L3144" i="1"/>
  <c r="M3144" i="1"/>
  <c r="N3144" i="1"/>
  <c r="O3144" i="1"/>
  <c r="P3144" i="1"/>
  <c r="Q3144" i="1"/>
  <c r="R3144"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J3141" i="1"/>
  <c r="K3141" i="1"/>
  <c r="L3141" i="1"/>
  <c r="M3141" i="1"/>
  <c r="N3141" i="1"/>
  <c r="O3141" i="1"/>
  <c r="P3141" i="1"/>
  <c r="Q3141" i="1"/>
  <c r="R3141" i="1"/>
  <c r="J3142" i="1"/>
  <c r="K3142" i="1"/>
  <c r="L3142" i="1"/>
  <c r="M3142" i="1"/>
  <c r="N3142" i="1"/>
  <c r="O3142" i="1"/>
  <c r="P3142" i="1"/>
  <c r="Q3142" i="1"/>
  <c r="R3142" i="1"/>
  <c r="B3144" i="1"/>
  <c r="A3144" i="1"/>
  <c r="B3143" i="1"/>
  <c r="A3143" i="1"/>
  <c r="B3142" i="1"/>
  <c r="A3142" i="1"/>
  <c r="B3141" i="1"/>
  <c r="A3141" i="1"/>
  <c r="B3140" i="1"/>
  <c r="A3140" i="1"/>
  <c r="B3139" i="1"/>
  <c r="A3139" i="1"/>
  <c r="B3138" i="1"/>
  <c r="A3138" i="1"/>
  <c r="C3144" i="1"/>
  <c r="C3143" i="1"/>
  <c r="C3142" i="1"/>
  <c r="C3141" i="1"/>
  <c r="C3140" i="1"/>
  <c r="C3139" i="1"/>
  <c r="L114" i="19"/>
  <c r="K114" i="19"/>
  <c r="J114" i="19"/>
  <c r="I114" i="19"/>
  <c r="H114" i="19"/>
  <c r="G114" i="19"/>
  <c r="F114" i="19"/>
  <c r="D114" i="19"/>
  <c r="B114" i="19"/>
  <c r="A114" i="19"/>
  <c r="G131" i="8"/>
  <c r="G130" i="8"/>
  <c r="G129" i="8"/>
  <c r="G128" i="8"/>
  <c r="G127" i="8"/>
  <c r="G126" i="8"/>
  <c r="G143" i="8"/>
  <c r="F143" i="8"/>
  <c r="G142" i="8"/>
  <c r="F142" i="8"/>
  <c r="G141" i="8"/>
  <c r="F141" i="8"/>
  <c r="G140" i="8"/>
  <c r="F140" i="8"/>
  <c r="G139" i="8"/>
  <c r="F139" i="8"/>
  <c r="G138" i="8"/>
  <c r="F138" i="8"/>
  <c r="F137" i="8"/>
  <c r="F136" i="8"/>
  <c r="F135" i="8"/>
  <c r="F134" i="8"/>
  <c r="F133" i="8"/>
  <c r="F132"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c r="A1653" i="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A1632" i="1"/>
  <c r="C1631" i="1"/>
  <c r="B1631" i="1" s="1"/>
  <c r="A1631" i="1"/>
  <c r="C1630" i="1"/>
  <c r="A1630" i="1" s="1"/>
  <c r="C1629" i="1"/>
  <c r="C1628" i="1"/>
  <c r="A1628" i="1" s="1"/>
  <c r="B1628" i="1"/>
  <c r="C1627" i="1"/>
  <c r="B1627" i="1" s="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B1106" i="1"/>
  <c r="C1105" i="1"/>
  <c r="B1105" i="1" s="1"/>
  <c r="A1105" i="1"/>
  <c r="C1104" i="1"/>
  <c r="B1104" i="1" s="1"/>
  <c r="A1104" i="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s="1"/>
  <c r="C1039" i="1"/>
  <c r="A1039" i="1" s="1"/>
  <c r="C1038" i="1"/>
  <c r="C1037" i="1"/>
  <c r="C1036" i="1"/>
  <c r="A1036" i="1" s="1"/>
  <c r="B1036" i="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s="1"/>
  <c r="C988" i="1"/>
  <c r="A988" i="1"/>
  <c r="C987" i="1"/>
  <c r="B987" i="1"/>
  <c r="C986" i="1"/>
  <c r="A986" i="1" s="1"/>
  <c r="C985" i="1"/>
  <c r="A985" i="1" s="1"/>
  <c r="C984" i="1"/>
  <c r="C983" i="1"/>
  <c r="C982" i="1"/>
  <c r="A982" i="1" s="1"/>
  <c r="C981" i="1"/>
  <c r="B981" i="1" s="1"/>
  <c r="C980" i="1"/>
  <c r="A980" i="1" s="1"/>
  <c r="C979" i="1"/>
  <c r="C978" i="1"/>
  <c r="A978" i="1" s="1"/>
  <c r="C977" i="1"/>
  <c r="B977" i="1" s="1"/>
  <c r="C976" i="1"/>
  <c r="B976" i="1" s="1"/>
  <c r="A976" i="1"/>
  <c r="C975" i="1"/>
  <c r="C974" i="1"/>
  <c r="A974" i="1"/>
  <c r="C973" i="1"/>
  <c r="A973" i="1" s="1"/>
  <c r="C972" i="1"/>
  <c r="C971" i="1"/>
  <c r="C970" i="1"/>
  <c r="C969" i="1"/>
  <c r="A969" i="1" s="1"/>
  <c r="C968" i="1"/>
  <c r="C967" i="1"/>
  <c r="C966" i="1"/>
  <c r="B966" i="1" s="1"/>
  <c r="A966" i="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4" i="8"/>
  <c r="F105" i="8"/>
  <c r="F96" i="8"/>
  <c r="F94" i="8"/>
  <c r="B17" i="18"/>
  <c r="B15" i="18"/>
  <c r="F98" i="8" s="1"/>
  <c r="B14" i="18"/>
  <c r="F97"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A1643" i="1" l="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3" i="8"/>
  <c r="F99" i="8"/>
  <c r="F91" i="8"/>
  <c r="F90" i="8"/>
  <c r="F88" i="8"/>
  <c r="F86" i="8"/>
  <c r="F84" i="8"/>
  <c r="F82"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2" i="8"/>
  <c r="H128" i="8" s="1"/>
  <c r="I122" i="8"/>
  <c r="I128" i="8" s="1"/>
  <c r="H123" i="8"/>
  <c r="H129" i="8" s="1"/>
  <c r="I123" i="8"/>
  <c r="I129" i="8" s="1"/>
  <c r="H124" i="8"/>
  <c r="H130" i="8" s="1"/>
  <c r="I124" i="8"/>
  <c r="I130" i="8" s="1"/>
  <c r="H125" i="8"/>
  <c r="H131" i="8" s="1"/>
  <c r="I125" i="8"/>
  <c r="I131" i="8" s="1"/>
  <c r="I121" i="8"/>
  <c r="I127" i="8" s="1"/>
  <c r="H121" i="8"/>
  <c r="H127" i="8" s="1"/>
  <c r="C3177" i="1"/>
  <c r="C3010" i="1"/>
  <c r="C528" i="1"/>
  <c r="C504" i="1"/>
  <c r="B504" i="1" s="1"/>
  <c r="C476" i="1"/>
  <c r="C428" i="1"/>
  <c r="C404" i="1"/>
  <c r="C379" i="1"/>
  <c r="C354" i="1"/>
  <c r="C329" i="1"/>
  <c r="C277" i="1"/>
  <c r="J529" i="1"/>
  <c r="K529" i="1"/>
  <c r="L529" i="1"/>
  <c r="M529" i="1"/>
  <c r="N529" i="1"/>
  <c r="O529" i="1"/>
  <c r="P529" i="1"/>
  <c r="Q529" i="1"/>
  <c r="R529" i="1"/>
  <c r="A529" i="1"/>
  <c r="H126" i="8"/>
  <c r="I126"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1" i="8"/>
  <c r="F126" i="8"/>
  <c r="F124"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5" i="8"/>
  <c r="F127" i="8"/>
  <c r="F120" i="8"/>
  <c r="F128" i="8"/>
  <c r="F121" i="8"/>
  <c r="F129" i="8"/>
  <c r="F122" i="8"/>
  <c r="F130" i="8"/>
  <c r="F12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N467" i="1" l="1"/>
  <c r="B467" i="1"/>
  <c r="A273" i="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3" i="8" s="1"/>
  <c r="B24" i="18"/>
  <c r="F112" i="8" s="1"/>
  <c r="B23" i="18"/>
  <c r="F111"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3" i="8" s="1"/>
  <c r="B19" i="18"/>
  <c r="F70" i="8" s="1"/>
  <c r="B11" i="18"/>
  <c r="B36" i="18"/>
  <c r="F193" i="8" s="1"/>
  <c r="B7" i="18"/>
  <c r="F34" i="8" s="1"/>
  <c r="B5" i="18"/>
  <c r="F9" i="8" s="1"/>
  <c r="B56" i="18"/>
  <c r="I50" i="19" s="1"/>
  <c r="O528" i="1" s="1"/>
  <c r="B55" i="18"/>
  <c r="I98" i="19" s="1"/>
  <c r="O2758" i="1" s="1"/>
  <c r="B51" i="18"/>
  <c r="F239" i="8" s="1"/>
  <c r="B50" i="18"/>
  <c r="B49" i="18"/>
  <c r="F235" i="8" s="1"/>
  <c r="B47" i="18"/>
  <c r="F234" i="8" s="1"/>
  <c r="B46" i="18"/>
  <c r="F233" i="8" s="1"/>
  <c r="B45" i="18"/>
  <c r="F231" i="8" s="1"/>
  <c r="B44" i="18"/>
  <c r="F229" i="8" s="1"/>
  <c r="B43" i="18"/>
  <c r="F227" i="8" s="1"/>
  <c r="B42" i="18"/>
  <c r="F226" i="8" s="1"/>
  <c r="B41" i="18"/>
  <c r="F210" i="8" s="1"/>
  <c r="B40" i="18"/>
  <c r="F201" i="8" s="1"/>
  <c r="B39" i="18"/>
  <c r="B38" i="18"/>
  <c r="F197" i="8" s="1"/>
  <c r="B37" i="18"/>
  <c r="F200" i="8" s="1"/>
  <c r="B35" i="18"/>
  <c r="B34" i="18"/>
  <c r="F151" i="8" s="1"/>
  <c r="B33" i="18"/>
  <c r="B32" i="18"/>
  <c r="B31" i="18"/>
  <c r="F144" i="8" s="1"/>
  <c r="B30" i="18"/>
  <c r="F161" i="8" s="1"/>
  <c r="B29" i="18"/>
  <c r="F160" i="8" s="1"/>
  <c r="B28" i="18"/>
  <c r="B27" i="18"/>
  <c r="B26" i="18"/>
  <c r="B21" i="18"/>
  <c r="F107"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9"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69" i="1"/>
  <c r="C3163"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4"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5" i="8"/>
  <c r="F56" i="8"/>
  <c r="F53" i="8"/>
  <c r="F62" i="8"/>
  <c r="F109" i="8"/>
  <c r="F108" i="8"/>
  <c r="F24" i="8"/>
  <c r="F28" i="8"/>
  <c r="F25" i="8"/>
  <c r="F173" i="8"/>
  <c r="F38" i="8"/>
  <c r="F33" i="8"/>
  <c r="F236" i="8"/>
  <c r="F238" i="8"/>
  <c r="F198" i="8"/>
  <c r="F199" i="8"/>
  <c r="F157" i="8"/>
  <c r="F215" i="8"/>
  <c r="F158" i="8"/>
  <c r="F155" i="8"/>
  <c r="F152" i="8"/>
  <c r="F146" i="8"/>
  <c r="F148" i="8"/>
  <c r="F147" i="8"/>
  <c r="F116" i="8"/>
  <c r="F106" i="8"/>
  <c r="F177" i="8"/>
  <c r="F29" i="8"/>
  <c r="F102" i="8"/>
  <c r="F100" i="8"/>
  <c r="F101" i="8"/>
  <c r="F103" i="8"/>
  <c r="F119" i="8"/>
  <c r="F187" i="8"/>
  <c r="F79"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4" i="8"/>
  <c r="F115" i="8"/>
  <c r="F75" i="8"/>
  <c r="F76"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4" i="8"/>
  <c r="F171" i="8"/>
  <c r="F39" i="8"/>
  <c r="F8" i="8"/>
  <c r="F156" i="8"/>
  <c r="F15" i="8"/>
  <c r="F27" i="8"/>
  <c r="F175" i="8"/>
  <c r="F11" i="8"/>
  <c r="F22" i="8"/>
  <c r="F195" i="8"/>
  <c r="F20" i="8"/>
  <c r="F2" i="8"/>
  <c r="F17" i="8"/>
  <c r="F13" i="8"/>
  <c r="F14" i="8"/>
  <c r="F170" i="8"/>
  <c r="F30" i="8"/>
  <c r="F21" i="8"/>
  <c r="F6" i="8"/>
  <c r="F16" i="8"/>
  <c r="F117" i="8"/>
  <c r="F10" i="8"/>
  <c r="F37" i="8"/>
  <c r="F172" i="8"/>
  <c r="F19" i="8"/>
  <c r="F209" i="8"/>
  <c r="F31" i="8"/>
  <c r="F32" i="8"/>
  <c r="F174" i="8"/>
  <c r="F3" i="8"/>
  <c r="F40" i="8"/>
  <c r="F208" i="8"/>
  <c r="F7" i="8"/>
  <c r="F12" i="8"/>
  <c r="F36" i="8"/>
  <c r="F35" i="8"/>
  <c r="F180" i="8"/>
  <c r="F192" i="8"/>
  <c r="F191" i="8"/>
  <c r="F232" i="8"/>
  <c r="F228" i="8"/>
  <c r="F696" i="15"/>
  <c r="C695" i="15"/>
  <c r="B679" i="15"/>
  <c r="B678" i="15" s="1"/>
  <c r="B688" i="15" s="1"/>
  <c r="C694" i="15"/>
  <c r="E693" i="15"/>
  <c r="B689" i="15"/>
  <c r="C693" i="15"/>
  <c r="F189" i="8"/>
  <c r="F202" i="8"/>
  <c r="F190" i="8"/>
  <c r="F179" i="8"/>
  <c r="F230" i="8"/>
  <c r="F196" i="8"/>
  <c r="F165" i="8"/>
  <c r="F162" i="8"/>
  <c r="F163" i="8"/>
  <c r="F225" i="8"/>
  <c r="F237" i="8"/>
  <c r="F182" i="8"/>
  <c r="F168" i="8"/>
  <c r="F194" i="8"/>
  <c r="F169" i="8"/>
  <c r="F214" i="8"/>
  <c r="F150" i="8"/>
  <c r="F181" i="8"/>
  <c r="F205" i="8"/>
  <c r="F110" i="8"/>
  <c r="F211" i="8"/>
  <c r="F166" i="8"/>
  <c r="F204" i="8"/>
  <c r="F42" i="8"/>
  <c r="O515" i="1"/>
  <c r="O519" i="1"/>
  <c r="O523" i="1"/>
  <c r="O524" i="1"/>
  <c r="O516" i="1"/>
  <c r="O507" i="1"/>
  <c r="O522" i="1"/>
  <c r="O511" i="1"/>
  <c r="O527" i="1"/>
  <c r="O517" i="1"/>
  <c r="O514" i="1"/>
  <c r="O508" i="1"/>
  <c r="O525" i="1"/>
  <c r="O509" i="1"/>
  <c r="O521" i="1"/>
  <c r="O513" i="1"/>
  <c r="O520" i="1"/>
  <c r="O518" i="1"/>
  <c r="O512" i="1"/>
  <c r="O526" i="1"/>
  <c r="O510" i="1"/>
  <c r="K3234"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8" i="1"/>
  <c r="L397" i="1"/>
  <c r="M397" i="1"/>
  <c r="N397" i="1"/>
  <c r="O397" i="1"/>
  <c r="P397" i="1"/>
  <c r="Q397" i="1"/>
  <c r="J397" i="1"/>
  <c r="R397" i="1"/>
  <c r="K397" i="1"/>
  <c r="L389" i="1"/>
  <c r="M389" i="1"/>
  <c r="N389" i="1"/>
  <c r="O389" i="1"/>
  <c r="P389" i="1"/>
  <c r="Q389" i="1"/>
  <c r="J389" i="1"/>
  <c r="R389" i="1"/>
  <c r="K389" i="1"/>
  <c r="Q260" i="1"/>
  <c r="P3238"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72" i="1"/>
  <c r="N395" i="1"/>
  <c r="O395" i="1"/>
  <c r="P395" i="1"/>
  <c r="Q395" i="1"/>
  <c r="J395" i="1"/>
  <c r="R395" i="1"/>
  <c r="K395" i="1"/>
  <c r="L395" i="1"/>
  <c r="M395" i="1"/>
  <c r="N387" i="1"/>
  <c r="O387" i="1"/>
  <c r="P387" i="1"/>
  <c r="Q387" i="1"/>
  <c r="J387" i="1"/>
  <c r="R387" i="1"/>
  <c r="K387" i="1"/>
  <c r="L387" i="1"/>
  <c r="M387" i="1"/>
  <c r="K3272"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9" i="1"/>
  <c r="P3268" i="1"/>
  <c r="M321" i="1"/>
  <c r="N3241" i="1"/>
  <c r="A321" i="1"/>
  <c r="M3241" i="1"/>
  <c r="K201" i="1"/>
  <c r="A313" i="1"/>
  <c r="R201" i="1"/>
  <c r="N3266" i="1"/>
  <c r="M3266" i="1"/>
  <c r="N3231" i="1"/>
  <c r="J228" i="1"/>
  <c r="Q149" i="1"/>
  <c r="J149" i="1"/>
  <c r="L152" i="1"/>
  <c r="Q213" i="1"/>
  <c r="P152" i="1"/>
  <c r="K17" i="1"/>
  <c r="M3244" i="1"/>
  <c r="N149" i="1"/>
  <c r="N67" i="1"/>
  <c r="O260" i="1"/>
  <c r="A260" i="1"/>
  <c r="J201" i="1"/>
  <c r="Q228" i="1"/>
  <c r="O3238" i="1"/>
  <c r="P482" i="1"/>
  <c r="K28" i="1"/>
  <c r="A149" i="1"/>
  <c r="M67" i="1"/>
  <c r="N260" i="1"/>
  <c r="Q201" i="1"/>
  <c r="P228" i="1"/>
  <c r="R3248" i="1"/>
  <c r="R318" i="1"/>
  <c r="J318" i="1"/>
  <c r="J482" i="1"/>
  <c r="M260" i="1"/>
  <c r="P201" i="1"/>
  <c r="O228" i="1"/>
  <c r="R67" i="1"/>
  <c r="L260" i="1"/>
  <c r="O201" i="1"/>
  <c r="N228" i="1"/>
  <c r="N3248" i="1"/>
  <c r="L310" i="1"/>
  <c r="L67" i="1"/>
  <c r="A201" i="1"/>
  <c r="J67" i="1"/>
  <c r="K67" i="1"/>
  <c r="J3248" i="1"/>
  <c r="P314" i="1"/>
  <c r="B67" i="1"/>
  <c r="A67" i="1"/>
  <c r="R260" i="1"/>
  <c r="N201" i="1"/>
  <c r="L228" i="1"/>
  <c r="K310" i="1"/>
  <c r="A152" i="1"/>
  <c r="L201" i="1"/>
  <c r="K228" i="1"/>
  <c r="R3272"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33" i="1"/>
  <c r="M149" i="1"/>
  <c r="M152" i="1"/>
  <c r="F77" i="8"/>
  <c r="F73" i="8"/>
  <c r="F54" i="8"/>
  <c r="F178" i="8"/>
  <c r="F213" i="8"/>
  <c r="F66" i="8"/>
  <c r="F72" i="8"/>
  <c r="F46" i="8"/>
  <c r="F212" i="8"/>
  <c r="F78" i="8"/>
  <c r="F118" i="8"/>
  <c r="F74" i="8"/>
  <c r="F41" i="8"/>
  <c r="F183" i="8"/>
  <c r="F184" i="8"/>
  <c r="F176" i="8"/>
  <c r="F68" i="8"/>
  <c r="F48" i="8"/>
  <c r="F80" i="8"/>
  <c r="F206" i="8"/>
  <c r="F45" i="8"/>
  <c r="F44" i="8"/>
  <c r="F81" i="8"/>
  <c r="F65" i="8"/>
  <c r="F221" i="8"/>
  <c r="F222" i="8"/>
  <c r="F223" i="8"/>
  <c r="F219" i="8"/>
  <c r="F220" i="8"/>
  <c r="F216" i="8"/>
  <c r="F217" i="8"/>
  <c r="F218" i="8"/>
  <c r="F71" i="8"/>
  <c r="F69" i="8"/>
  <c r="F207" i="8"/>
  <c r="F154" i="8"/>
  <c r="F153" i="8"/>
  <c r="F92" i="8"/>
  <c r="F145" i="8"/>
  <c r="F149" i="8"/>
  <c r="L3241" i="1"/>
  <c r="L3266" i="1"/>
  <c r="K16" i="1"/>
  <c r="Q318" i="1"/>
  <c r="R310" i="1"/>
  <c r="O482" i="1"/>
  <c r="K3241" i="1"/>
  <c r="K3266" i="1"/>
  <c r="P318" i="1"/>
  <c r="P310" i="1"/>
  <c r="N482" i="1"/>
  <c r="R3241" i="1"/>
  <c r="R3266" i="1"/>
  <c r="O310" i="1"/>
  <c r="M482" i="1"/>
  <c r="J3241" i="1"/>
  <c r="J3266" i="1"/>
  <c r="M318" i="1"/>
  <c r="A318" i="1"/>
  <c r="L482" i="1"/>
  <c r="L318" i="1"/>
  <c r="Q3241" i="1"/>
  <c r="P3266" i="1"/>
  <c r="Q3266" i="1"/>
  <c r="N310" i="1"/>
  <c r="A310" i="1"/>
  <c r="A482" i="1"/>
  <c r="O3266" i="1"/>
  <c r="K318" i="1"/>
  <c r="M310"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4" i="1"/>
  <c r="Q314" i="1"/>
  <c r="O269" i="1"/>
  <c r="A224" i="1"/>
  <c r="J322" i="1"/>
  <c r="J370" i="1"/>
  <c r="P322" i="1"/>
  <c r="K314" i="1"/>
  <c r="O370" i="1"/>
  <c r="N322" i="1"/>
  <c r="A314" i="1"/>
  <c r="N314" i="1"/>
  <c r="M3236"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8" i="1"/>
  <c r="R3249"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31" i="1"/>
  <c r="O3231"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7" i="1"/>
  <c r="M372" i="1"/>
  <c r="M251" i="1"/>
  <c r="R3238" i="1"/>
  <c r="K3248" i="1"/>
  <c r="L3248" i="1"/>
  <c r="N3272"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8" i="1"/>
  <c r="P3248" i="1"/>
  <c r="J3272" i="1"/>
  <c r="M3239" i="1"/>
  <c r="O3273" i="1"/>
  <c r="P71" i="1"/>
  <c r="J224" i="1"/>
  <c r="K232" i="1"/>
  <c r="K221" i="1"/>
  <c r="M157" i="1"/>
  <c r="B157" i="1"/>
  <c r="K628" i="1"/>
  <c r="N265" i="1"/>
  <c r="L370" i="1"/>
  <c r="J212" i="1"/>
  <c r="B42" i="1"/>
  <c r="R359" i="1"/>
  <c r="M3238" i="1"/>
  <c r="P3272" i="1"/>
  <c r="N3273" i="1"/>
  <c r="J265" i="1"/>
  <c r="Q224" i="1"/>
  <c r="R232" i="1"/>
  <c r="A232" i="1"/>
  <c r="K157" i="1"/>
  <c r="P3231" i="1"/>
  <c r="M3231" i="1"/>
  <c r="M3234" i="1"/>
  <c r="L3244" i="1"/>
  <c r="M3269" i="1"/>
  <c r="N3269" i="1"/>
  <c r="M66" i="1"/>
  <c r="N23" i="1"/>
  <c r="Q505" i="1"/>
  <c r="K505" i="1"/>
  <c r="R362" i="1"/>
  <c r="M362" i="1"/>
  <c r="P362" i="1"/>
  <c r="N479" i="1"/>
  <c r="M479" i="1"/>
  <c r="B32" i="1"/>
  <c r="Q32" i="1"/>
  <c r="A56" i="1"/>
  <c r="O56" i="1"/>
  <c r="M3268" i="1"/>
  <c r="M3243" i="1"/>
  <c r="J3243" i="1"/>
  <c r="K3243" i="1"/>
  <c r="L66" i="1"/>
  <c r="J268" i="1"/>
  <c r="K268" i="1"/>
  <c r="J319" i="1"/>
  <c r="Q3234" i="1"/>
  <c r="J3234" i="1"/>
  <c r="R3244" i="1"/>
  <c r="K3269" i="1"/>
  <c r="B66" i="1"/>
  <c r="P3234" i="1"/>
  <c r="J3244" i="1"/>
  <c r="R3269" i="1"/>
  <c r="R66" i="1"/>
  <c r="M361" i="1"/>
  <c r="J150" i="1"/>
  <c r="R3234" i="1"/>
  <c r="K3244" i="1"/>
  <c r="L3269" i="1"/>
  <c r="O3234" i="1"/>
  <c r="Q3244" i="1"/>
  <c r="J3269" i="1"/>
  <c r="K66" i="1"/>
  <c r="A311" i="1"/>
  <c r="J311" i="1"/>
  <c r="M311" i="1"/>
  <c r="N3234" i="1"/>
  <c r="O3244" i="1"/>
  <c r="P3244" i="1"/>
  <c r="Q3269" i="1"/>
  <c r="Q66" i="1"/>
  <c r="O55" i="1"/>
  <c r="N3244"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71" i="1"/>
  <c r="R3271" i="1"/>
  <c r="N3271" i="1"/>
  <c r="O3271" i="1"/>
  <c r="K3271" i="1"/>
  <c r="Q3271"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8" i="1"/>
  <c r="R217" i="1"/>
  <c r="P506" i="1"/>
  <c r="L72" i="1"/>
  <c r="N3247"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7" i="1"/>
  <c r="Q3237" i="1"/>
  <c r="K3237" i="1"/>
  <c r="M3237" i="1"/>
  <c r="O3237" i="1"/>
  <c r="N3237" i="1"/>
  <c r="R358" i="1"/>
  <c r="M506" i="1"/>
  <c r="K72" i="1"/>
  <c r="O64" i="1"/>
  <c r="A72" i="1"/>
  <c r="L3237" i="1"/>
  <c r="J3271" i="1"/>
  <c r="Q204" i="1"/>
  <c r="L64" i="1"/>
  <c r="O358" i="1"/>
  <c r="J506" i="1"/>
  <c r="P3237" i="1"/>
  <c r="P3271" i="1"/>
  <c r="M208" i="1"/>
  <c r="J3237" i="1"/>
  <c r="M3271" i="1"/>
  <c r="R317" i="1"/>
  <c r="A358" i="1"/>
  <c r="A506" i="1"/>
  <c r="Q264" i="1"/>
  <c r="B61" i="1"/>
  <c r="P217" i="1"/>
  <c r="R72" i="1"/>
  <c r="A264" i="1"/>
  <c r="K309" i="1"/>
  <c r="A53" i="1"/>
  <c r="J359" i="1"/>
  <c r="K251" i="1"/>
  <c r="J219" i="1"/>
  <c r="N3239" i="1"/>
  <c r="P3249" i="1"/>
  <c r="Q3273" i="1"/>
  <c r="J3273" i="1"/>
  <c r="P361" i="1"/>
  <c r="Q253" i="1"/>
  <c r="M216" i="1"/>
  <c r="P68" i="1"/>
  <c r="P70" i="1"/>
  <c r="M257" i="1"/>
  <c r="O225" i="1"/>
  <c r="L249" i="1"/>
  <c r="P3243" i="1"/>
  <c r="B19" i="1"/>
  <c r="J227" i="1"/>
  <c r="Q359" i="1"/>
  <c r="O251" i="1"/>
  <c r="A251" i="1"/>
  <c r="Q219" i="1"/>
  <c r="P3239" i="1"/>
  <c r="O3249" i="1"/>
  <c r="P3273"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8" i="1"/>
  <c r="O3268" i="1"/>
  <c r="Q3268" i="1"/>
  <c r="L3268" i="1"/>
  <c r="N3268" i="1"/>
  <c r="J3268" i="1"/>
  <c r="R3243" i="1"/>
  <c r="O3243" i="1"/>
  <c r="Q3243" i="1"/>
  <c r="N3243" i="1"/>
  <c r="L3243" i="1"/>
  <c r="J3233" i="1"/>
  <c r="P3233" i="1"/>
  <c r="R3233" i="1"/>
  <c r="K3233" i="1"/>
  <c r="O3233"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59" i="1"/>
  <c r="N359" i="1"/>
  <c r="L251" i="1"/>
  <c r="M219" i="1"/>
  <c r="A219" i="1"/>
  <c r="R3239" i="1"/>
  <c r="L3249" i="1"/>
  <c r="M3273" i="1"/>
  <c r="K361" i="1"/>
  <c r="L361" i="1"/>
  <c r="R253" i="1"/>
  <c r="Q216" i="1"/>
  <c r="R68" i="1"/>
  <c r="K362" i="1"/>
  <c r="Q150" i="1"/>
  <c r="R505"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9" i="1"/>
  <c r="J361" i="1"/>
  <c r="K68" i="1"/>
  <c r="J70" i="1"/>
  <c r="Q257" i="1"/>
  <c r="A255" i="1"/>
  <c r="K249" i="1"/>
  <c r="A505" i="1"/>
  <c r="L3233" i="1"/>
  <c r="R3268" i="1"/>
  <c r="J371" i="1"/>
  <c r="O51" i="1"/>
  <c r="M19" i="1"/>
  <c r="A259" i="1"/>
  <c r="R41" i="1"/>
  <c r="P3267"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2" i="1"/>
  <c r="O314" i="1"/>
  <c r="R370" i="1"/>
  <c r="K370" i="1"/>
  <c r="Q202" i="1"/>
  <c r="Q212" i="1"/>
  <c r="Q58" i="1"/>
  <c r="M50" i="1"/>
  <c r="M42" i="1"/>
  <c r="A42" i="1"/>
  <c r="J34" i="1"/>
  <c r="L26" i="1"/>
  <c r="R18" i="1"/>
  <c r="J258" i="1"/>
  <c r="O3246" i="1"/>
  <c r="R322" i="1"/>
  <c r="M314" i="1"/>
  <c r="Q370" i="1"/>
  <c r="A370" i="1"/>
  <c r="O202" i="1"/>
  <c r="N212" i="1"/>
  <c r="A212" i="1"/>
  <c r="R58" i="1"/>
  <c r="L50" i="1"/>
  <c r="P42" i="1"/>
  <c r="M34" i="1"/>
  <c r="A34" i="1"/>
  <c r="B26" i="1"/>
  <c r="Q18" i="1"/>
  <c r="L3274"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31"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60" i="8"/>
  <c r="F55" i="8"/>
  <c r="F63" i="8"/>
  <c r="F58" i="8"/>
  <c r="F159" i="8"/>
  <c r="F23" i="8"/>
  <c r="F203" i="8"/>
  <c r="F164" i="8"/>
  <c r="F167" i="8"/>
  <c r="F85" i="8"/>
  <c r="F26" i="8"/>
  <c r="F61" i="8"/>
  <c r="F87" i="8"/>
  <c r="F59" i="8"/>
  <c r="F89" i="8"/>
  <c r="F67" i="8"/>
  <c r="F57"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32" i="1"/>
  <c r="L36" i="1"/>
  <c r="Q36" i="1"/>
  <c r="J60" i="1"/>
  <c r="P60" i="1"/>
  <c r="A316" i="1"/>
  <c r="K316" i="1"/>
  <c r="P231" i="1"/>
  <c r="L231" i="1"/>
  <c r="N231" i="1"/>
  <c r="R454" i="1"/>
  <c r="Q454" i="1"/>
  <c r="A454" i="1"/>
  <c r="L369" i="1"/>
  <c r="K369" i="1"/>
  <c r="J369" i="1"/>
  <c r="O218" i="1"/>
  <c r="L223" i="1"/>
  <c r="K3232" i="1"/>
  <c r="J3242" i="1"/>
  <c r="Q3267"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31"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<sst xmlns="http://schemas.openxmlformats.org/spreadsheetml/2006/main" count="25446" uniqueCount="4025">
  <si>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</si>
  <si>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</si>
  <si>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</si>
  <si>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</si>
  <si>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</si>
  <si>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</si>
  <si>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</si>
  <si>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</si>
  <si>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</si>
  <si>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</si>
  <si>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</si>
  <si>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</si>
  <si>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</si>
  <si>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</si>
  <si>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</si>
  <si>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</si>
  <si>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</si>
  <si>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</si>
  <si>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</si>
  <si>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</si>
  <si>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</si>
  <si>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</si>
  <si>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</si>
  <si>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</si>
  <si>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</si>
  <si>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</si>
  <si>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</si>
  <si>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</si>
  <si>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</si>
  <si>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</si>
  <si>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</si>
  <si>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</si>
  <si>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</si>
  <si>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</si>
  <si>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</si>
  <si>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</si>
  <si>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</si>
  <si>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</si>
  <si>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</si>
  <si>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</si>
  <si>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</si>
  <si>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</si>
  <si>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</si>
  <si>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</si>
  <si>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</si>
  <si>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</si>
  <si>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</si>
  <si>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</si>
  <si>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</si>
  <si>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</si>
  <si>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</si>
  <si>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</si>
  <si>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</si>
  <si>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</si>
  <si>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</si>
  <si>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</si>
  <si>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</si>
  <si>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</si>
  <si>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</si>
  <si>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</si>
  <si>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</si>
  <si>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</si>
  <si>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</si>
  <si>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</si>
  <si>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</si>
  <si>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</si>
  <si>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</si>
  <si>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</si>
  <si>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</si>
  <si>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</si>
  <si>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</si>
  <si>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</si>
  <si>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</si>
  <si>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</si>
  <si>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</si>
  <si>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</si>
  <si>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</si>
  <si>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</si>
  <si>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</si>
  <si>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</si>
  <si>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</si>
  <si>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</si>
  <si>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</si>
  <si>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</si>
  <si>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</si>
  <si>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</si>
  <si>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</si>
  <si>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</si>
  <si>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</si>
  <si>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</si>
  <si>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</si>
  <si>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</si>
  <si>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</si>
  <si>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</si>
  <si>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</si>
  <si>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</si>
  <si>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</si>
  <si>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</si>
  <si>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</si>
  <si>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</si>
  <si>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</si>
  <si>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</si>
  <si>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</si>
  <si>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</si>
  <si>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</si>
  <si>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</si>
  <si>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</si>
  <si>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</si>
  <si>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</si>
  <si>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</si>
  <si>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</si>
  <si>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</si>
  <si>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</si>
  <si>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</si>
  <si>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</si>
  <si>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</si>
  <si>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</si>
  <si>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</si>
  <si>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</si>
  <si>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</si>
  <si>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</si>
  <si>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</si>
  <si>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</si>
  <si>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</si>
  <si>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</si>
  <si>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</si>
  <si>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</si>
  <si>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</si>
  <si>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</si>
  <si>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</si>
  <si>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</si>
  <si>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</si>
  <si>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</si>
  <si>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</si>
  <si>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</si>
  <si>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</si>
  <si>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</si>
  <si>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</si>
  <si>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</si>
  <si>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</si>
  <si>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</si>
  <si>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</si>
  <si>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</si>
  <si>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</si>
  <si>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</si>
  <si>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</si>
  <si>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</si>
  <si>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</si>
  <si>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</si>
  <si>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</si>
  <si>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</si>
  <si>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</si>
  <si>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</si>
  <si>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</si>
  <si>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</si>
  <si>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</si>
  <si>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</si>
  <si>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</si>
  <si>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</si>
  <si>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</si>
  <si>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</si>
  <si>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</si>
  <si>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</si>
  <si>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</si>
  <si>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</si>
  <si>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</si>
  <si>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</si>
  <si>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</si>
  <si>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</si>
  <si>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</si>
  <si>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</si>
  <si>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</si>
  <si>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</si>
  <si>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</si>
  <si>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</si>
  <si>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</si>
  <si>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</si>
  <si>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</si>
  <si>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</si>
  <si>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</si>
  <si>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</si>
  <si>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</si>
  <si>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</si>
  <si>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</si>
  <si>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</si>
  <si>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</si>
  <si>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</si>
  <si>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</si>
  <si>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</si>
  <si>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</si>
  <si>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</si>
  <si>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</si>
  <si>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</si>
  <si>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</si>
  <si>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</si>
  <si>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</si>
  <si>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</si>
  <si>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</si>
  <si>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</si>
  <si>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</si>
  <si>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</si>
  <si>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</si>
  <si>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</si>
  <si>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</si>
  <si>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</si>
  <si>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</si>
  <si>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</si>
  <si>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</si>
  <si>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</si>
  <si>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</si>
  <si>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</si>
  <si>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</si>
  <si>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</si>
  <si>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</si>
  <si>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</si>
  <si>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</si>
  <si>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</si>
  <si>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</si>
  <si>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</si>
  <si>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</si>
  <si>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</si>
  <si>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</si>
  <si>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</si>
  <si>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</si>
  <si>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</si>
  <si>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</si>
  <si>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</si>
  <si>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</si>
  <si>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</si>
  <si>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</si>
  <si>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</si>
  <si>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</si>
  <si>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</si>
  <si>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</si>
  <si>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</si>
  <si>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</si>
  <si>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</si>
  <si>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</si>
  <si>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</si>
  <si>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</si>
  <si>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</si>
  <si>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</si>
  <si>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</si>
  <si>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</si>
  <si>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</si>
  <si>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</si>
  <si>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</si>
  <si>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</si>
  <si>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</si>
  <si>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</si>
  <si>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</si>
  <si>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</si>
  <si>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</si>
  <si>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</si>
  <si>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</si>
  <si>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</si>
  <si>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</si>
  <si>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</si>
  <si>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</si>
  <si>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</si>
  <si>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</si>
  <si>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</si>
  <si>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</si>
  <si>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</si>
  <si>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</si>
  <si>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</si>
  <si>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</si>
  <si>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</si>
  <si>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</si>
  <si>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</si>
  <si>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</si>
  <si>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</si>
  <si>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</si>
  <si>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</si>
  <si>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</si>
  <si>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</si>
  <si>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</si>
  <si>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</si>
  <si>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</si>
  <si>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</si>
  <si>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</si>
  <si>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</si>
  <si>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</si>
  <si>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</si>
  <si>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</si>
  <si>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</si>
  <si>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</si>
  <si>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</si>
  <si>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</si>
  <si>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</si>
  <si>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</si>
  <si>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</si>
  <si>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</si>
  <si>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</si>
  <si>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</si>
  <si>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</si>
  <si>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</si>
  <si>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</si>
  <si>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</si>
  <si>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</si>
  <si>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</si>
  <si>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</si>
  <si>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</si>
  <si>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</si>
  <si>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</si>
  <si>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</si>
  <si>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</si>
  <si>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</si>
  <si>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</si>
  <si>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</si>
  <si>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</si>
  <si>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</si>
  <si>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</si>
  <si>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</si>
  <si>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</si>
  <si>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</si>
  <si>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</si>
  <si>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</si>
  <si>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</si>
  <si>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</si>
  <si>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</si>
  <si>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</si>
  <si>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</si>
  <si>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</si>
  <si>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</si>
  <si>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</si>
  <si>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</si>
  <si>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</si>
  <si>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</si>
  <si>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</si>
  <si>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</si>
  <si>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</si>
  <si>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</si>
  <si>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</si>
  <si>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</si>
  <si>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</si>
  <si>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</si>
  <si>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</si>
  <si>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</si>
  <si>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</si>
  <si>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</si>
  <si>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</si>
  <si>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</si>
  <si>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</si>
  <si>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</si>
  <si>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</si>
  <si>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</si>
  <si>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</si>
  <si>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</si>
  <si>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</si>
  <si>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</si>
  <si>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</si>
  <si>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</si>
  <si>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</si>
  <si>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</si>
  <si>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</si>
  <si>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</si>
  <si>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</si>
  <si>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</si>
  <si>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</si>
  <si>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</si>
  <si>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</si>
  <si>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</si>
  <si>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</si>
  <si>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</si>
  <si>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</si>
  <si>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</si>
  <si>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</si>
  <si>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</si>
  <si>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</si>
  <si>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</si>
  <si>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</si>
  <si>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</si>
  <si>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</si>
  <si>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</si>
  <si>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</si>
  <si>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</si>
  <si>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</si>
  <si>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</si>
  <si>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</si>
  <si>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</si>
  <si>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</si>
  <si>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</si>
  <si>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</si>
  <si>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</si>
  <si>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</si>
  <si>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</si>
  <si>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</si>
  <si>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</si>
  <si>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</si>
  <si>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</si>
  <si>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</si>
  <si>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</si>
  <si>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</si>
  <si>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</si>
  <si>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</si>
  <si>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</si>
  <si>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</si>
  <si>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</si>
  <si>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</si>
  <si>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</si>
  <si>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</si>
  <si>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</si>
  <si>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</si>
  <si>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</si>
  <si>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</si>
  <si>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</si>
  <si>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</si>
  <si>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</si>
  <si>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</si>
  <si>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</si>
  <si>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</si>
  <si>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</si>
  <si>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</si>
  <si>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</si>
  <si>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</si>
  <si>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</si>
  <si>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</si>
  <si>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</si>
  <si>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</si>
  <si>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</si>
  <si>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</si>
  <si>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</si>
  <si>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</si>
  <si>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</si>
  <si>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</si>
  <si>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</si>
  <si>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</si>
  <si>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</si>
  <si>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</si>
  <si>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</si>
  <si>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</si>
  <si>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</si>
  <si>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</si>
  <si>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</si>
  <si>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</si>
  <si>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</si>
  <si>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</si>
  <si>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</si>
  <si>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</si>
  <si>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</si>
  <si>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</si>
  <si>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</si>
  <si>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</si>
  <si>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</si>
  <si>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</si>
  <si>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</si>
  <si>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</si>
  <si>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</si>
  <si>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</si>
  <si>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</si>
  <si>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</si>
  <si>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</si>
  <si>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</si>
  <si>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</si>
  <si>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</si>
  <si>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</si>
  <si>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</si>
  <si>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</si>
  <si>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</si>
  <si>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</si>
  <si>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</si>
  <si>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</si>
  <si>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</si>
  <si>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</si>
  <si>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</si>
  <si>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</si>
  <si>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</si>
  <si>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</si>
  <si>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</si>
  <si>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</si>
  <si>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</si>
  <si>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</si>
  <si>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</si>
  <si>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</si>
  <si>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</si>
  <si>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</si>
  <si>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</si>
  <si>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</si>
  <si>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</si>
  <si>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</si>
  <si>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</si>
  <si>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</si>
  <si>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</si>
  <si>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</si>
  <si>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</si>
  <si>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</si>
  <si>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</si>
  <si>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</si>
  <si>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</si>
  <si>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</si>
  <si>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</si>
  <si>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</si>
  <si>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</si>
  <si>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</si>
  <si>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</si>
  <si>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</si>
  <si>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</si>
  <si>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</si>
  <si>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</si>
  <si>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</si>
  <si>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</si>
  <si>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</si>
  <si>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</si>
  <si>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</si>
  <si>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</si>
  <si>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</si>
  <si>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</si>
  <si>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</si>
  <si>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</si>
  <si>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</si>
  <si>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</si>
  <si>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</si>
  <si>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</si>
  <si>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</si>
  <si>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</si>
  <si>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</si>
  <si>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</si>
  <si>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</si>
  <si>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</si>
  <si>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</si>
  <si>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</si>
  <si>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</si>
  <si>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</si>
  <si>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</si>
  <si>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</si>
  <si>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</si>
  <si>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</si>
  <si>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</si>
  <si>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</si>
  <si>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</si>
  <si>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</si>
  <si>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</si>
  <si>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</si>
  <si>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</si>
  <si>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</si>
  <si>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</si>
  <si>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</si>
  <si>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</si>
  <si>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</si>
  <si>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</si>
  <si>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</si>
  <si>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</si>
  <si>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</si>
  <si>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</si>
  <si>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</si>
  <si>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</si>
  <si>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</si>
  <si>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</si>
  <si>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</si>
  <si>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</si>
  <si>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</si>
  <si>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</si>
  <si>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</si>
  <si>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</si>
  <si>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</si>
  <si>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</si>
  <si>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</si>
  <si>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</si>
  <si>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</si>
  <si>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</si>
  <si>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</si>
  <si>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</si>
  <si>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</si>
  <si>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</si>
  <si>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</si>
  <si>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</si>
  <si>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</si>
  <si>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</si>
  <si>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</si>
  <si>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</si>
  <si>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</si>
  <si>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</si>
  <si>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</si>
  <si>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</si>
  <si>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</si>
  <si>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</si>
  <si>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</si>
  <si>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</si>
  <si>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</si>
  <si>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</si>
  <si>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</si>
  <si>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</si>
  <si>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</si>
  <si>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</si>
  <si>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</si>
  <si>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</si>
  <si>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</si>
  <si>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</si>
  <si>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</si>
  <si>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</si>
  <si>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</si>
  <si>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</si>
  <si>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</si>
  <si>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</si>
  <si>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</si>
  <si>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</si>
  <si>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</si>
  <si>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</si>
  <si>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</si>
  <si>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</si>
  <si>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</si>
  <si>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</si>
  <si>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</si>
  <si>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</si>
  <si>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</si>
  <si>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</si>
  <si>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</si>
  <si>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</si>
  <si>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</si>
  <si>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</si>
  <si>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</si>
  <si>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</si>
  <si>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</si>
  <si>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</si>
  <si>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</si>
  <si>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</si>
  <si>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</si>
  <si>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</si>
  <si>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</si>
  <si>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</si>
  <si>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</si>
  <si>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</si>
  <si>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</si>
  <si>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</si>
  <si>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</si>
  <si>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</si>
  <si>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</si>
  <si>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</si>
  <si>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</si>
  <si>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</si>
  <si>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</si>
  <si>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</si>
  <si>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</si>
  <si>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</si>
  <si>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</si>
  <si>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</si>
  <si>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</si>
  <si>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</si>
  <si>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</si>
  <si>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</si>
  <si>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</si>
  <si>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</si>
  <si>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</si>
  <si>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</si>
  <si>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</si>
  <si>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</si>
  <si>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</si>
  <si>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</si>
  <si>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</si>
  <si>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</si>
  <si>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</si>
  <si>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</si>
  <si>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</si>
  <si>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</si>
  <si>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</si>
  <si>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</si>
  <si>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</si>
  <si>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</si>
  <si>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</si>
  <si>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</si>
  <si>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</si>
  <si>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</si>
  <si>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</si>
  <si>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</si>
  <si>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</si>
  <si>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</si>
  <si>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</si>
  <si>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</si>
  <si>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</si>
  <si>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</si>
  <si>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</si>
  <si>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</si>
  <si>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</si>
  <si>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</si>
  <si>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</si>
  <si>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</si>
  <si>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</si>
  <si>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</si>
  <si>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</si>
  <si>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</si>
  <si>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</si>
  <si>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</si>
  <si>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</si>
  <si>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</si>
  <si>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</si>
  <si>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</si>
  <si>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</si>
  <si>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</si>
  <si>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</si>
  <si>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</si>
  <si>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</si>
  <si>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</si>
  <si>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</si>
  <si>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</si>
  <si>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</si>
  <si>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</si>
  <si>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</si>
  <si>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</si>
  <si>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</si>
  <si>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</si>
  <si>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</si>
  <si>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</si>
  <si>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</si>
  <si>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</si>
  <si>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</si>
  <si>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</si>
  <si>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</si>
  <si>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</si>
  <si>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</si>
  <si>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</si>
  <si>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</si>
  <si>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</si>
  <si>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</si>
  <si>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</si>
  <si>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</si>
  <si>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</si>
  <si>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</si>
  <si>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</si>
  <si>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</si>
  <si>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</si>
  <si>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</si>
  <si>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</si>
  <si>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</si>
  <si>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</si>
  <si>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</si>
  <si>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</si>
  <si>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</si>
  <si>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</si>
  <si>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</si>
  <si>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</si>
  <si>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</si>
  <si>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</si>
  <si>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</si>
  <si>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</si>
  <si>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</si>
  <si>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</si>
  <si>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</si>
  <si>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</si>
  <si>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</si>
  <si>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</si>
  <si>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</si>
  <si>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</si>
  <si>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</si>
  <si>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</si>
  <si>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</si>
  <si>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</si>
  <si>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</si>
  <si>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</si>
  <si>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</si>
  <si>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</si>
  <si>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</si>
  <si>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</si>
  <si>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</si>
  <si>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</si>
  <si>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</si>
  <si>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</si>
  <si>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</si>
  <si>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</si>
  <si>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</si>
  <si>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</si>
  <si>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</si>
  <si>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</si>
  <si>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</si>
  <si>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</si>
  <si>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</si>
  <si>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</si>
  <si>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</si>
  <si>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</si>
  <si>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</si>
  <si>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</si>
  <si>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</si>
  <si>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</si>
  <si>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</si>
  <si>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</si>
  <si>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</si>
  <si>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</si>
  <si>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</si>
  <si>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</si>
  <si>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</si>
  <si>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</si>
  <si>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</si>
  <si>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</si>
  <si>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</si>
  <si>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</si>
  <si>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</si>
  <si>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</si>
  <si>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</si>
  <si>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</si>
  <si>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</si>
  <si>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</si>
  <si>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</si>
  <si>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</si>
  <si>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</si>
  <si>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</si>
  <si>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</si>
  <si>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</si>
  <si>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</si>
  <si>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</si>
  <si>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</si>
  <si>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</si>
  <si>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</si>
  <si>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</si>
  <si>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</si>
  <si>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</si>
  <si>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</si>
  <si>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</si>
  <si>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</si>
  <si>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</si>
  <si>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</si>
  <si>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</si>
  <si>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</si>
  <si>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</si>
  <si>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</si>
  <si>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</si>
  <si>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</si>
  <si>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</si>
  <si>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</si>
  <si>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</si>
  <si>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</si>
  <si>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</si>
  <si>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</si>
  <si>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</si>
  <si>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</si>
  <si>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</si>
  <si>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</si>
  <si>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</si>
  <si>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</si>
  <si>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</si>
  <si>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</si>
  <si>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</si>
  <si>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</si>
  <si>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</si>
  <si>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</si>
  <si>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</si>
  <si>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</si>
  <si>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</si>
  <si>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</si>
  <si>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</si>
  <si>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</si>
  <si>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</si>
  <si>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</si>
  <si>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</si>
  <si>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</si>
  <si>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</si>
  <si>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</si>
  <si>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</si>
  <si>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</si>
  <si>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</si>
  <si>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</si>
  <si>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</si>
  <si>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</si>
  <si>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</si>
  <si>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</si>
  <si>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</si>
  <si>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</si>
  <si>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</si>
  <si>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</si>
  <si>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</si>
  <si>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</si>
  <si>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</si>
  <si>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</si>
  <si>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</si>
  <si>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</si>
  <si>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</si>
  <si>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</si>
  <si>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</si>
  <si>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</si>
  <si>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</si>
  <si>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</si>
  <si>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</si>
  <si>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</si>
  <si>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</si>
  <si>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</si>
  <si>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</si>
  <si>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</si>
  <si>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</si>
  <si>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</si>
  <si>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</si>
  <si>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</si>
  <si>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</si>
  <si>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</si>
  <si>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</si>
  <si>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</si>
  <si>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</si>
  <si>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</si>
  <si>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</si>
  <si>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</si>
  <si>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</si>
  <si>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</si>
  <si>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</si>
  <si>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</si>
  <si>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</si>
  <si>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</si>
  <si>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</si>
  <si>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</si>
  <si>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</si>
  <si>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</si>
  <si>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</si>
  <si>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</si>
  <si>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</si>
  <si>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</si>
  <si>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</si>
  <si>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</si>
  <si>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</si>
  <si>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</si>
  <si>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</si>
  <si>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</si>
  <si>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</si>
  <si>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</si>
  <si>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</si>
  <si>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</si>
  <si>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</si>
  <si>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</si>
  <si>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</si>
  <si>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</si>
  <si>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</si>
  <si>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</si>
  <si>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</si>
  <si>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</si>
  <si>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</si>
  <si>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</si>
  <si>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</si>
  <si>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</si>
  <si>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</si>
  <si>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</si>
  <si>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</si>
  <si>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</si>
  <si>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</si>
  <si>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</si>
  <si>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</si>
  <si>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</si>
  <si>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</si>
  <si>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</si>
  <si>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</si>
  <si>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</si>
  <si>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</si>
  <si>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</si>
  <si>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</si>
  <si>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</si>
  <si>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</si>
  <si>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</si>
  <si>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</si>
  <si>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</si>
  <si>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</si>
  <si>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</si>
  <si>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</si>
  <si>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</si>
  <si>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</si>
  <si>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</si>
  <si>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</si>
  <si>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</si>
  <si>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</si>
  <si>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</si>
  <si>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</si>
  <si>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</si>
  <si>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</si>
  <si>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</si>
  <si>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</si>
  <si>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</si>
  <si>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</si>
  <si>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</si>
  <si>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</si>
  <si>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</si>
  <si>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</si>
  <si>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</si>
  <si>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</si>
  <si>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</si>
  <si>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</si>
  <si>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</si>
  <si>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</si>
  <si>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</si>
  <si>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</si>
  <si>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</si>
  <si>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</si>
  <si>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</si>
  <si>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</si>
  <si>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</si>
  <si>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</si>
  <si>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</si>
  <si>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</si>
  <si>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</si>
  <si>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</si>
  <si>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</si>
  <si>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</si>
  <si>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</si>
  <si>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</si>
  <si>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</si>
  <si>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</si>
  <si>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</si>
  <si>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</si>
  <si>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</si>
  <si>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</si>
  <si>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</si>
  <si>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</si>
  <si>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</si>
  <si>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</si>
  <si>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</si>
  <si>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</si>
  <si>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</si>
  <si>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</si>
  <si>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</si>
  <si>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</si>
  <si>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</si>
  <si>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</si>
  <si>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</si>
  <si>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</si>
  <si>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</si>
  <si>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</si>
  <si>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</si>
  <si>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</si>
  <si>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</si>
  <si>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</si>
  <si>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</si>
  <si>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</si>
  <si>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</si>
  <si>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</si>
  <si>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</si>
  <si>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</si>
  <si>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</si>
  <si>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</si>
  <si>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</si>
  <si>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</si>
  <si>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</si>
  <si>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</si>
  <si>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</si>
  <si>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</si>
  <si>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</si>
  <si>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</si>
  <si>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</si>
  <si>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</si>
  <si>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</si>
  <si>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</si>
  <si>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</si>
  <si>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</si>
  <si>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</si>
  <si>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</si>
  <si>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</si>
  <si>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</si>
  <si>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</si>
  <si>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</si>
  <si>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</si>
  <si>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</si>
  <si>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</si>
  <si>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</si>
  <si>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</si>
  <si>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</si>
  <si>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</si>
  <si>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</si>
  <si>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</si>
  <si>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</si>
  <si>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</si>
  <si>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</si>
  <si>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</si>
  <si>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</si>
  <si>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</si>
  <si>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</si>
  <si>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</si>
  <si>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</si>
  <si>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</si>
  <si>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</si>
  <si>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</si>
  <si>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</si>
  <si>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</si>
  <si>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</si>
  <si>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</si>
  <si>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</si>
  <si>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</si>
  <si>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</si>
  <si>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</si>
  <si>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</si>
  <si>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</si>
  <si>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</si>
  <si>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</si>
  <si>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</si>
  <si>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</si>
  <si>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</si>
  <si>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</si>
  <si>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</si>
  <si>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</si>
  <si>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</si>
  <si>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</si>
  <si>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</si>
  <si>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</si>
  <si>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</si>
  <si>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</si>
  <si>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</si>
  <si>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</si>
  <si>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</si>
  <si>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</si>
  <si>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</si>
  <si>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</si>
  <si>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</si>
  <si>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</si>
  <si>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</si>
  <si>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</si>
  <si>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</si>
  <si>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</si>
  <si>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</si>
  <si>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</si>
  <si>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</si>
  <si>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</si>
  <si>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</si>
  <si>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</si>
  <si>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</si>
  <si>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</si>
  <si>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</si>
  <si>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</si>
  <si>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</si>
  <si>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</si>
  <si>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</si>
  <si>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</si>
  <si>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</si>
  <si>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</si>
  <si>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</si>
  <si>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</si>
  <si>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</si>
  <si>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</si>
  <si>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</si>
  <si>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</si>
  <si>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</si>
  <si>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</si>
  <si>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</si>
  <si>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</si>
  <si>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</si>
  <si>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</si>
  <si>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</si>
  <si>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</si>
  <si>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</si>
  <si>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</si>
  <si>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</si>
  <si>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</si>
  <si>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</si>
  <si>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</si>
  <si>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</si>
  <si>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</si>
  <si>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</si>
  <si>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</si>
  <si>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</si>
  <si>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</si>
  <si>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</si>
  <si>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</si>
  <si>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</si>
  <si>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</si>
  <si>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</si>
  <si>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</si>
  <si>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</si>
  <si>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</si>
  <si>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</si>
  <si>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</si>
  <si>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</si>
  <si>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</si>
  <si>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</si>
  <si>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</si>
  <si>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</si>
  <si>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</si>
  <si>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</si>
  <si>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</si>
  <si>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</si>
  <si>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</si>
  <si>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</si>
  <si>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</si>
  <si>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</si>
  <si>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</si>
  <si>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</si>
  <si>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</si>
  <si>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</si>
  <si>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</si>
  <si>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</si>
  <si>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</si>
  <si>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</si>
  <si>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</si>
  <si>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</si>
  <si>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</si>
  <si>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</si>
  <si>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</si>
  <si>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</si>
  <si>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</si>
  <si>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</si>
  <si>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</si>
  <si>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</si>
  <si>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</si>
  <si>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</si>
  <si>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</si>
  <si>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</si>
  <si>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</si>
  <si>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</si>
  <si>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</si>
  <si>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</si>
  <si>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</si>
  <si>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</si>
  <si>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</si>
  <si>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</si>
  <si>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</si>
  <si>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</si>
  <si>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</si>
  <si>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</si>
  <si>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</si>
  <si>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</si>
  <si>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</si>
  <si>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</si>
  <si>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</si>
  <si>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</si>
  <si>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</si>
  <si>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</si>
  <si>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</si>
  <si>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</si>
  <si>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</si>
  <si>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</si>
  <si>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</si>
  <si>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</si>
  <si>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</si>
  <si>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</si>
  <si>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</si>
  <si>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</si>
  <si>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</si>
  <si>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</si>
  <si>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</si>
  <si>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</si>
  <si>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</si>
  <si>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</si>
  <si>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</si>
  <si>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</si>
  <si>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</si>
  <si>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</si>
  <si>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</si>
  <si>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</si>
  <si>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</si>
  <si>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</si>
  <si>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</si>
  <si>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</si>
  <si>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</si>
  <si>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</si>
  <si>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</si>
  <si>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</si>
  <si>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</si>
  <si>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</si>
  <si>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</si>
  <si>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</si>
  <si>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</si>
  <si>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</si>
  <si>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</si>
  <si>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</si>
  <si>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</si>
  <si>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</si>
  <si>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</si>
  <si>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</si>
  <si>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</si>
  <si>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</si>
  <si>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</si>
  <si>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</si>
  <si>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</si>
  <si>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</si>
  <si>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</si>
  <si>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</si>
  <si>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</si>
  <si>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</si>
  <si>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</si>
  <si>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</si>
  <si>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</si>
  <si>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</si>
  <si>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</si>
  <si>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</si>
  <si>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</si>
  <si>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</si>
  <si>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</si>
  <si>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</si>
  <si>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</si>
  <si>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</si>
  <si>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</si>
  <si>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</si>
  <si>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</si>
  <si>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</si>
  <si>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</si>
  <si>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</si>
  <si>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</si>
  <si>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</si>
  <si>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</si>
  <si>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</si>
  <si>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</si>
  <si>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</si>
  <si>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</si>
  <si>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</si>
  <si>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</si>
  <si>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</si>
  <si>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</si>
  <si>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</si>
  <si>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</si>
  <si>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</si>
  <si>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</si>
  <si>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</si>
  <si>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</si>
  <si>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</si>
  <si>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</si>
  <si>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</si>
  <si>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</si>
  <si>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</si>
  <si>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</si>
  <si>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</si>
  <si>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</si>
  <si>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</si>
  <si>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</si>
  <si>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</si>
  <si>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</si>
  <si>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</si>
  <si>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</si>
  <si>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</si>
  <si>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</si>
  <si>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</si>
  <si>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</si>
  <si>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</si>
  <si>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</si>
  <si>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</si>
  <si>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</si>
  <si>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</si>
  <si>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</si>
  <si>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</si>
  <si>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</si>
  <si>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</si>
  <si>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</si>
  <si>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</si>
  <si>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</si>
  <si>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</si>
  <si>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</si>
  <si>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</si>
  <si>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</si>
  <si>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</si>
  <si>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</si>
  <si>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</si>
  <si>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</si>
  <si>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</si>
  <si>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</si>
  <si>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</si>
  <si>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</si>
  <si>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</si>
  <si>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</si>
  <si>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</si>
  <si>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</si>
  <si>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</si>
  <si>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</si>
  <si>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</si>
  <si>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</si>
  <si>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</si>
  <si>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</si>
  <si>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</si>
  <si>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</si>
  <si>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</si>
  <si>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</si>
  <si>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</si>
  <si>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</si>
  <si>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</si>
  <si>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</si>
  <si>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</si>
  <si>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</si>
  <si>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</si>
  <si>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</si>
  <si>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</si>
  <si>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</si>
  <si>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</si>
  <si>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</si>
  <si>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</si>
  <si>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</si>
  <si>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</si>
  <si>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</si>
  <si>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</si>
  <si>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</si>
  <si>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</si>
  <si>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</si>
  <si>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</si>
  <si>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</si>
  <si>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</si>
  <si>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</si>
  <si>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</si>
  <si>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</si>
  <si>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</si>
  <si>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</si>
  <si>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</si>
  <si>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</si>
  <si>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</si>
  <si>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</si>
  <si>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</si>
  <si>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</si>
  <si>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</si>
  <si>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</si>
  <si>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</si>
  <si>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</si>
  <si>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</si>
  <si>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</si>
  <si>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</si>
  <si>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</si>
  <si>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</si>
  <si>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</si>
  <si>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</si>
  <si>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</si>
  <si>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</si>
  <si>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</si>
  <si>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</si>
  <si>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</si>
  <si>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</si>
  <si>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</si>
  <si>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</si>
  <si>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</si>
  <si>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</si>
  <si>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</si>
  <si>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</si>
  <si>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</si>
  <si>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</si>
  <si>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</si>
  <si>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</si>
  <si>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</si>
  <si>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</si>
  <si>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</si>
  <si>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</si>
  <si>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</si>
  <si>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</si>
  <si>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</si>
  <si>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</si>
  <si>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</si>
  <si>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</si>
  <si>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</si>
  <si>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</si>
  <si>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</si>
  <si>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</si>
  <si>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</si>
  <si>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</si>
  <si>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</si>
  <si>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</si>
  <si>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</si>
  <si>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</si>
  <si>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</si>
  <si>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</si>
  <si>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</si>
  <si>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</si>
  <si>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</si>
  <si>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</si>
  <si>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</si>
  <si>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</si>
  <si>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</si>
  <si>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</si>
  <si>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</si>
  <si>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</si>
  <si>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</si>
  <si>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</si>
  <si>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</si>
  <si>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</si>
  <si>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</si>
  <si>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</si>
  <si>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</si>
  <si>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</si>
  <si>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</si>
  <si>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</si>
  <si>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</si>
  <si>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</si>
  <si>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</si>
  <si>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</si>
  <si>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</si>
  <si>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</si>
  <si>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</si>
  <si>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</si>
  <si>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</si>
  <si>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</si>
  <si>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</si>
  <si>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</si>
  <si>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</si>
  <si>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</si>
  <si>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</si>
  <si>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</si>
  <si>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</si>
  <si>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</si>
  <si>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</si>
  <si>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</si>
  <si>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</si>
  <si>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</si>
  <si>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</si>
  <si>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</si>
  <si>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</si>
  <si>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</si>
  <si>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</si>
  <si>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</si>
  <si>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</si>
  <si>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</si>
  <si>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</si>
  <si>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</si>
  <si>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</si>
  <si>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</si>
  <si>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</si>
  <si>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</si>
  <si>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</si>
  <si>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</si>
  <si>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</si>
  <si>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</si>
  <si>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</si>
  <si>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</si>
  <si>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</si>
  <si>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</si>
  <si>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</si>
  <si>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</si>
  <si>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</si>
  <si>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</si>
  <si>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</si>
  <si>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</si>
  <si>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</si>
  <si>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</si>
  <si>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</si>
  <si>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</si>
  <si>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</si>
  <si>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</si>
  <si>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</si>
  <si>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</si>
  <si>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</si>
  <si>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</si>
  <si>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</si>
  <si>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</si>
  <si>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</si>
  <si>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</si>
  <si>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</si>
  <si>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</si>
  <si>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</si>
  <si>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</si>
  <si>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</si>
  <si>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</si>
  <si>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</si>
  <si>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</si>
  <si>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</si>
  <si>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</si>
  <si>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</si>
  <si>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</si>
  <si>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</si>
  <si>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</si>
  <si>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</si>
  <si>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</si>
  <si>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</si>
  <si>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</si>
  <si>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</si>
  <si>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</si>
  <si>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</si>
  <si>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</si>
  <si>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</si>
  <si>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</si>
  <si>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</si>
  <si>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</si>
  <si>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</si>
  <si>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</si>
  <si>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</si>
  <si>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</si>
  <si>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</si>
  <si>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</si>
  <si>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</si>
  <si>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</si>
  <si>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</si>
  <si>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</si>
  <si>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</si>
  <si>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</si>
  <si>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</si>
  <si>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</si>
  <si>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</si>
  <si>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</si>
  <si>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</si>
  <si>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</si>
  <si>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</si>
  <si>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</si>
  <si>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</si>
  <si>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</si>
  <si>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</si>
  <si>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</si>
  <si>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</si>
  <si>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</si>
  <si>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</si>
  <si>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</si>
  <si>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</si>
  <si>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</si>
  <si>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</si>
  <si>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</si>
  <si>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</si>
  <si>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</si>
  <si>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</si>
  <si>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</si>
  <si>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</si>
  <si>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</si>
  <si>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</si>
  <si>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</si>
  <si>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</si>
  <si>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</si>
  <si>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</si>
  <si>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</si>
  <si>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</si>
  <si>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</si>
  <si>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</si>
  <si>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</si>
  <si>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</si>
  <si>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</si>
  <si>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</si>
  <si>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</si>
  <si>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</si>
  <si>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</si>
  <si>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</si>
  <si>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</si>
  <si>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</si>
  <si>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</si>
  <si>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</si>
  <si>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</si>
  <si>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</si>
  <si>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</si>
  <si>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</si>
  <si>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</si>
  <si>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</si>
  <si>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</si>
  <si>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</si>
  <si>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</si>
  <si>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</si>
  <si>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</si>
  <si>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</si>
  <si>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</si>
  <si>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</si>
  <si>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</si>
  <si>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</si>
  <si>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</si>
  <si>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</si>
  <si>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</si>
  <si>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</si>
  <si>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</si>
  <si>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</si>
  <si>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</si>
  <si>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</si>
  <si>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</si>
  <si>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</si>
  <si>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</si>
  <si>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</si>
  <si>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</si>
  <si>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</si>
  <si>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</si>
  <si>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</si>
  <si>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</si>
  <si>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</si>
  <si>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</si>
  <si>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</si>
  <si>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</si>
  <si>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</si>
  <si>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</si>
  <si>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</si>
  <si>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</si>
  <si>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</si>
  <si>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</si>
  <si>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</si>
  <si>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</si>
  <si>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</si>
  <si>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</si>
  <si>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</si>
  <si>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</si>
  <si>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</si>
  <si>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</si>
  <si>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</si>
  <si>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</si>
  <si>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</si>
  <si>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</si>
  <si>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</si>
  <si>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</si>
  <si>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</si>
  <si>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</si>
  <si>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</si>
  <si>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</si>
  <si>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</si>
  <si>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</si>
  <si>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</si>
  <si>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</si>
  <si>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</si>
  <si>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</si>
  <si>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</si>
  <si>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</si>
  <si>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</si>
  <si>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</si>
  <si>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</si>
  <si>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</si>
  <si>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</si>
  <si>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</si>
  <si>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</si>
  <si>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</si>
  <si>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</si>
  <si>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</si>
  <si>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</si>
  <si>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</si>
  <si>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</si>
  <si>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</si>
  <si>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</si>
  <si>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</si>
  <si>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</si>
  <si>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</si>
  <si>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</si>
  <si>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</si>
  <si>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</si>
  <si>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</si>
  <si>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</si>
  <si>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</si>
  <si>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</si>
  <si>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</si>
  <si>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</si>
  <si>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</si>
  <si>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</si>
  <si>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</si>
  <si>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</si>
  <si>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</si>
  <si>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</si>
  <si>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</si>
  <si>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</si>
  <si>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</si>
  <si>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</si>
  <si>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</si>
  <si>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</si>
  <si>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</si>
  <si>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</si>
  <si>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</si>
  <si>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</si>
  <si>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</si>
  <si>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</si>
  <si>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</si>
  <si>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</si>
  <si>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</si>
  <si>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</si>
  <si>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</si>
  <si>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</si>
  <si>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</si>
  <si>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</si>
  <si>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</si>
  <si>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</si>
  <si>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</si>
  <si>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</si>
  <si>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</si>
  <si>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</si>
  <si>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</si>
  <si>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</si>
  <si>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</si>
  <si>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</si>
  <si>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</si>
  <si>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</si>
  <si>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</si>
  <si>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</si>
  <si>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</si>
  <si>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</si>
  <si>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</si>
  <si>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</si>
  <si>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</si>
  <si>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</si>
  <si>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</si>
  <si>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</si>
  <si>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</si>
  <si>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</si>
  <si>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</si>
  <si>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</si>
  <si>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</si>
  <si>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</si>
  <si>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</si>
  <si>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</si>
  <si>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</si>
  <si>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</si>
  <si>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</si>
  <si>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</si>
  <si>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</si>
  <si>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</si>
  <si>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</si>
  <si>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</si>
  <si>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</si>
  <si>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</si>
  <si>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</si>
  <si>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</si>
  <si>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</si>
  <si>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</si>
  <si>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</si>
  <si>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</si>
  <si>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</si>
  <si>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</si>
  <si>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</si>
  <si>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</si>
  <si>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</si>
  <si>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</si>
  <si>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</si>
  <si>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</si>
  <si>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</si>
  <si>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</si>
  <si>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</si>
  <si>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</si>
  <si>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</si>
  <si>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</si>
  <si>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</si>
  <si>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</si>
  <si>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</si>
  <si>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</si>
  <si>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</si>
  <si>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</si>
  <si>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</si>
  <si>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</si>
  <si>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</si>
  <si>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</si>
  <si>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</si>
  <si>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</si>
  <si>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</si>
  <si>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</si>
  <si>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</si>
  <si>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</si>
  <si>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</si>
  <si>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</si>
  <si>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</si>
  <si>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</si>
  <si>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</si>
  <si>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</si>
  <si>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</si>
  <si>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</si>
  <si>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</si>
  <si>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</si>
  <si>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</si>
  <si>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</si>
  <si>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</si>
  <si>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</si>
  <si>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</si>
  <si>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</si>
  <si>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</si>
  <si>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</si>
  <si>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</si>
  <si>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</si>
  <si>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</si>
  <si>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</si>
  <si>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</si>
  <si>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</si>
  <si>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</si>
  <si>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</si>
  <si>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</si>
  <si>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</si>
  <si>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</si>
  <si>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</si>
  <si>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</si>
  <si>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</si>
  <si>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</si>
  <si>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</si>
  <si>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</si>
  <si>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</si>
  <si>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</si>
  <si>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</si>
  <si>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</si>
  <si>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</si>
  <si>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</si>
  <si>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</si>
  <si>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</si>
  <si>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</si>
  <si>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</si>
  <si>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</si>
  <si>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</si>
  <si>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</si>
  <si>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</si>
  <si>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</si>
  <si>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</si>
  <si>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</si>
  <si>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</si>
  <si>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</si>
  <si>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</si>
  <si>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</si>
  <si>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</si>
  <si>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</si>
  <si>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</si>
  <si>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</si>
  <si>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</si>
  <si>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</si>
  <si>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</si>
  <si>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</si>
  <si>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</si>
  <si>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</si>
  <si>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</si>
  <si>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</si>
  <si>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</si>
  <si>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</si>
  <si>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</si>
  <si>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</si>
  <si>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</si>
  <si>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</si>
  <si>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</si>
  <si>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</si>
  <si>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</si>
  <si>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</si>
  <si>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</si>
  <si>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</si>
  <si>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</si>
  <si>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</si>
  <si>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</si>
  <si>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</si>
  <si>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</si>
  <si>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</si>
  <si>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</si>
  <si>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</si>
  <si>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</si>
  <si>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</si>
  <si>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</si>
  <si>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</si>
  <si>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</si>
  <si>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</si>
  <si>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</si>
  <si>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</si>
  <si>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</si>
  <si>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</si>
  <si>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</si>
  <si>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</si>
  <si>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</si>
  <si>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</si>
  <si>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</si>
  <si>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</si>
  <si>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</si>
  <si>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</si>
  <si>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</si>
  <si>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</si>
  <si>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</si>
  <si>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</si>
  <si>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</si>
  <si>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</si>
  <si>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</si>
  <si>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</si>
  <si>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</si>
  <si>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</si>
  <si>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</si>
  <si>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</si>
  <si>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</si>
  <si>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</si>
  <si>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</si>
  <si>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</si>
  <si>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</si>
  <si>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</si>
  <si>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</si>
  <si>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</si>
  <si>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</si>
  <si>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</si>
  <si>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</si>
  <si>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</si>
  <si>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</si>
  <si>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</si>
  <si>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</si>
  <si>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</si>
  <si>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</si>
  <si>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</si>
  <si>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</si>
  <si>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</si>
  <si>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</si>
  <si>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</si>
  <si>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</si>
  <si>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</si>
  <si>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</si>
  <si>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</si>
  <si>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</si>
  <si>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</si>
  <si>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</si>
  <si>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</si>
  <si>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</si>
  <si>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</si>
  <si>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</si>
  <si>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</si>
  <si>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</si>
  <si>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</si>
  <si>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</si>
  <si>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</si>
  <si>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</si>
  <si>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</si>
  <si>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</si>
  <si>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</si>
  <si>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</si>
  <si>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</si>
  <si>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</si>
  <si>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</si>
  <si>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</si>
  <si>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</si>
  <si>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</si>
  <si>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</si>
  <si>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</si>
  <si>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</si>
  <si>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</si>
  <si>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</si>
  <si>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</si>
  <si>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</si>
  <si>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</si>
  <si>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</si>
  <si>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</si>
  <si>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</si>
  <si>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</si>
  <si>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</si>
  <si>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</si>
  <si>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</si>
  <si>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</si>
  <si>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</si>
  <si>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</si>
  <si>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</si>
  <si>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</si>
  <si>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</si>
  <si>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</si>
  <si>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</si>
  <si>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</si>
  <si>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</si>
  <si>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</si>
  <si>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</si>
  <si>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</si>
  <si>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</si>
  <si>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</si>
  <si>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</si>
  <si>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</si>
  <si>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</si>
  <si>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</si>
  <si>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</si>
  <si>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</si>
  <si>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</si>
  <si>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</si>
  <si>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</si>
  <si>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</si>
  <si>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</si>
  <si>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</si>
  <si>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</si>
  <si>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</si>
  <si>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</si>
  <si>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</si>
  <si>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</si>
  <si>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</si>
  <si>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</si>
  <si>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</si>
  <si>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</si>
  <si>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</si>
  <si>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</si>
  <si>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</si>
  <si>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</si>
  <si>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</si>
  <si>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</si>
  <si>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</si>
  <si>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</si>
  <si>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</si>
  <si>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</si>
  <si>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</si>
  <si>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</si>
  <si>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</si>
  <si>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</si>
  <si>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</si>
  <si>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</si>
  <si>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</si>
  <si>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</si>
  <si>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</si>
  <si>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</si>
  <si>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</si>
  <si>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</si>
  <si>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</si>
  <si>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</si>
  <si>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</si>
  <si>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</si>
  <si>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</si>
  <si>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</si>
  <si>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</si>
  <si>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</si>
  <si>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</si>
  <si>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</si>
  <si>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</si>
  <si>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</si>
  <si>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</si>
  <si>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</si>
  <si>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</si>
  <si>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</si>
  <si>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</si>
  <si>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</si>
  <si>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</si>
  <si>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</si>
  <si>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</si>
  <si>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</si>
  <si>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</si>
  <si>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</si>
  <si>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</si>
  <si>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</si>
  <si>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</si>
  <si>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</si>
  <si>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</si>
  <si>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</si>
  <si>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</si>
  <si>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</si>
  <si>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</si>
  <si>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</si>
  <si>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</si>
  <si>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</si>
  <si>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</si>
  <si>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</si>
  <si>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</si>
  <si>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</si>
  <si>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</si>
  <si>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</si>
  <si>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</si>
  <si>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</si>
  <si>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</si>
  <si>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</si>
  <si>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</si>
  <si>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</si>
  <si>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</si>
  <si>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</si>
  <si>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</si>
  <si>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</si>
  <si>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</si>
  <si>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</si>
  <si>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</si>
  <si>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</si>
  <si>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</si>
  <si>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</si>
  <si>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</si>
  <si>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</si>
  <si>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</si>
  <si>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</si>
  <si>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</si>
  <si>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</si>
  <si>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</si>
  <si>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</si>
  <si>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</si>
  <si>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</si>
  <si>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</si>
  <si>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</si>
  <si>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</si>
  <si>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</si>
  <si>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</si>
  <si>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</si>
  <si>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</si>
  <si>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</si>
  <si>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</si>
  <si>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</si>
  <si>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</si>
  <si>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</si>
  <si>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</si>
  <si>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</si>
  <si>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</si>
  <si>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</si>
  <si>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</si>
  <si>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</si>
  <si>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</si>
  <si>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</si>
  <si>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</si>
  <si>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</si>
  <si>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</si>
  <si>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</si>
  <si>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</si>
  <si>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</si>
  <si>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</si>
  <si>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</si>
  <si>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</si>
  <si>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</si>
  <si>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</si>
  <si>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</si>
  <si>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</si>
  <si>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</si>
  <si>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</si>
  <si>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</si>
  <si>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</si>
  <si>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</si>
  <si>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</si>
  <si>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</si>
  <si>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</si>
  <si>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</si>
  <si>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</si>
  <si>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</si>
  <si>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</si>
  <si>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</si>
  <si>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</si>
  <si>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</si>
  <si>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</si>
  <si>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</si>
  <si>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</si>
  <si>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</si>
  <si>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</si>
  <si>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</si>
  <si>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</si>
  <si>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</si>
  <si>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</si>
  <si>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</si>
  <si>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</si>
  <si>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</si>
  <si>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</si>
  <si>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</si>
  <si>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</si>
  <si>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</si>
  <si>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</si>
  <si>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</si>
  <si>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</si>
  <si>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</si>
  <si>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</si>
  <si>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</si>
  <si>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</si>
  <si>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</si>
  <si>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</si>
  <si>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</si>
  <si>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</si>
  <si>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</si>
  <si>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</si>
  <si>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</si>
  <si>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</si>
  <si>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</si>
  <si>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</si>
  <si>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</si>
  <si>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</si>
  <si>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</si>
  <si>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</si>
  <si>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</si>
  <si>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</si>
  <si>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</si>
  <si>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</si>
  <si>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</si>
  <si>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</si>
  <si>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</si>
  <si>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</si>
  <si>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</si>
  <si>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</si>
  <si>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</si>
  <si>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</si>
  <si>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</si>
  <si>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</si>
  <si>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</si>
  <si>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</si>
  <si>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</si>
  <si>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</si>
  <si>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</si>
  <si>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</si>
  <si>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</si>
  <si>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</si>
  <si>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</si>
  <si>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</si>
  <si>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</si>
  <si>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</si>
  <si>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</si>
  <si>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</si>
  <si>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</si>
  <si>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</si>
  <si>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</si>
  <si>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</si>
  <si>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</si>
  <si>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</si>
  <si>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</si>
  <si>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</si>
  <si>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</si>
  <si>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</si>
  <si>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</si>
  <si>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</si>
  <si>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</si>
  <si>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</si>
  <si>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</si>
  <si>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</si>
  <si>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</si>
  <si>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</si>
  <si>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</si>
  <si>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</si>
  <si>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</si>
  <si>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</si>
  <si>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</si>
  <si>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</si>
  <si>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</si>
  <si>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</si>
  <si>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</si>
  <si>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</si>
  <si>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</si>
  <si>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</si>
  <si>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</si>
  <si>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</si>
  <si>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</si>
  <si>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</si>
  <si>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</si>
  <si>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</si>
  <si>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</si>
  <si>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</si>
  <si>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</si>
  <si>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</si>
  <si>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</si>
  <si>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</si>
  <si>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</si>
  <si>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</si>
  <si>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</si>
  <si>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</si>
  <si>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</si>
  <si>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</si>
  <si>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</si>
  <si>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</si>
  <si>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</si>
  <si>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</si>
  <si>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</si>
  <si>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</si>
  <si>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</si>
  <si>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</si>
  <si>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</si>
  <si>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</si>
  <si>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</si>
  <si>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</si>
  <si>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</si>
  <si>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</si>
  <si>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</si>
  <si>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</si>
  <si>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</si>
  <si>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</si>
  <si>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</si>
  <si>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</si>
  <si>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</si>
  <si>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</si>
  <si>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</si>
  <si>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</si>
  <si>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</si>
  <si>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</si>
  <si>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</si>
  <si>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</si>
  <si>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</si>
  <si>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</si>
  <si>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</si>
  <si>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</si>
  <si>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</si>
  <si>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</si>
  <si>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</si>
  <si>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</si>
  <si>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</si>
  <si>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</si>
  <si>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</si>
  <si>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</si>
  <si>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</si>
  <si>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</si>
  <si>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</si>
  <si>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</si>
  <si>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</si>
  <si>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</si>
  <si>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</si>
  <si>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</si>
  <si>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</si>
  <si>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</si>
  <si>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</si>
  <si>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</si>
  <si>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</si>
  <si>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</si>
  <si>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</si>
  <si>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</si>
  <si>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</si>
  <si>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</si>
  <si>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</si>
  <si>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</si>
  <si>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</si>
  <si>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</si>
  <si>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</si>
  <si>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</si>
  <si>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</si>
  <si>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</si>
  <si>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</si>
  <si>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</si>
  <si>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</si>
  <si>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</si>
  <si>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</si>
  <si>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</si>
  <si>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</si>
  <si>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</si>
  <si>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</si>
  <si>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</si>
  <si>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</si>
  <si>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</si>
  <si>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</si>
  <si>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</si>
  <si>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</si>
  <si>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</si>
  <si>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</si>
  <si>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</si>
  <si>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</si>
  <si>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</si>
  <si>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</si>
  <si>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</si>
  <si>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</si>
  <si>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</si>
  <si>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</si>
  <si>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</si>
  <si>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</si>
  <si>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</si>
  <si>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</si>
  <si>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</si>
  <si>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</si>
  <si>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</si>
  <si>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</si>
  <si>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</si>
  <si>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</si>
  <si>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</si>
  <si>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</si>
  <si>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</si>
  <si>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</si>
  <si>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</si>
  <si>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</si>
  <si>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</si>
  <si>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</si>
  <si>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</si>
  <si>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</si>
  <si>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</si>
  <si>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</si>
  <si>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</si>
  <si>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</si>
  <si>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</si>
  <si>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</si>
  <si>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</si>
  <si>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</si>
  <si>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</si>
  <si>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</si>
  <si>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</si>
  <si>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</si>
  <si>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</si>
  <si>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</si>
  <si>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</si>
  <si>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</si>
  <si>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</si>
  <si>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</si>
  <si>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</si>
  <si>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</si>
  <si>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</si>
  <si>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</si>
  <si>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</si>
  <si>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</si>
  <si>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</si>
  <si>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</si>
  <si>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</si>
  <si>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</si>
  <si>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</si>
  <si>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</si>
  <si>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</si>
  <si>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</si>
  <si>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</si>
  <si>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</si>
  <si>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</si>
  <si>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</si>
  <si>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</si>
  <si>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</si>
  <si>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</si>
  <si>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</si>
  <si>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</si>
  <si>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</si>
  <si>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</si>
  <si>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</si>
  <si>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</si>
  <si>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</si>
  <si>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</si>
  <si>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</si>
  <si>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</si>
  <si>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</si>
  <si>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</si>
  <si>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</si>
  <si>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</si>
  <si>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</si>
  <si>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</si>
  <si>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</si>
  <si>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</si>
  <si>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</si>
  <si>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</si>
  <si>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</si>
  <si>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</si>
  <si>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</si>
  <si>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</si>
  <si>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</si>
  <si>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</si>
  <si>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</si>
  <si>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</si>
  <si>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</si>
  <si>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</si>
  <si>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</si>
  <si>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</si>
  <si>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</si>
  <si>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</si>
  <si>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</si>
  <si>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</si>
  <si>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</si>
  <si>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</si>
  <si>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</si>
  <si>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</si>
  <si>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</si>
  <si>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</si>
  <si>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</si>
  <si>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</si>
  <si>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</si>
  <si>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</si>
  <si>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</si>
  <si>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</si>
  <si>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</si>
  <si>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</si>
  <si>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</si>
  <si>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</si>
  <si>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</si>
  <si>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</si>
  <si>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</si>
  <si>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</si>
  <si>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</si>
  <si>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</si>
  <si>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</si>
  <si>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</si>
  <si>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</si>
  <si>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</si>
  <si>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</si>
  <si>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</si>
  <si>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</si>
  <si>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</si>
  <si>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</si>
  <si>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</si>
  <si>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</si>
  <si>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</si>
  <si>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</si>
  <si>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</si>
  <si>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</si>
  <si>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</si>
  <si>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</si>
  <si>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</si>
  <si>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</si>
  <si>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</si>
  <si>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</si>
  <si>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</si>
  <si>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</si>
  <si>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</si>
  <si>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</si>
  <si>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</si>
  <si>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</si>
  <si>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</si>
  <si>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</si>
  <si>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</si>
  <si>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</si>
  <si>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</si>
  <si>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</si>
  <si>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</si>
  <si>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</si>
  <si>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</si>
  <si>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</si>
  <si>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</si>
  <si>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</si>
  <si>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</si>
  <si>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</si>
  <si>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</si>
  <si>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</si>
  <si>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</si>
  <si>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</si>
  <si>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</si>
  <si>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</si>
  <si>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</si>
  <si>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</si>
  <si>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</si>
  <si>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</si>
  <si>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</si>
  <si>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</si>
  <si>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</si>
  <si>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</si>
  <si>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</si>
  <si>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</si>
  <si>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</si>
  <si>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</si>
  <si>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</si>
  <si>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</si>
  <si>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</si>
  <si>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</si>
  <si>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</si>
  <si>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</si>
  <si>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</si>
  <si>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</si>
  <si>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</si>
  <si>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</si>
  <si>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</si>
  <si>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</si>
  <si>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</si>
  <si>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</si>
  <si>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</si>
  <si>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</si>
  <si>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</si>
  <si>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</si>
  <si>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</si>
  <si>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</si>
  <si>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</si>
  <si>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</si>
  <si>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</si>
  <si>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</si>
  <si>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</si>
  <si>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</si>
  <si>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</si>
  <si>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</si>
  <si>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</si>
  <si>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</si>
  <si>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</si>
  <si>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</si>
  <si>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</si>
  <si>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</si>
  <si>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</si>
  <si>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</si>
  <si>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</si>
  <si>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</si>
  <si>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</si>
  <si>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</si>
  <si>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</si>
  <si>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</si>
  <si>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</si>
  <si>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</si>
  <si>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</si>
  <si>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</si>
  <si>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</si>
  <si>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</si>
  <si>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</si>
  <si>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</si>
  <si>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</si>
  <si>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</si>
  <si>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</si>
  <si>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</si>
  <si>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</si>
  <si>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</si>
  <si>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</si>
  <si>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</si>
  <si>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</si>
  <si>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</si>
  <si>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</si>
  <si>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</si>
  <si>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</si>
  <si>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</si>
  <si>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</si>
  <si>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</si>
  <si>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</si>
  <si>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</si>
  <si>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</si>
  <si>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</si>
  <si>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</si>
  <si>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</si>
  <si>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</si>
  <si>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</si>
  <si>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</si>
  <si>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</si>
  <si>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</si>
  <si>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</si>
  <si>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</si>
  <si>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</si>
  <si>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</si>
  <si>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</si>
  <si>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</si>
  <si>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</si>
  <si>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</si>
  <si>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</si>
  <si>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</si>
  <si>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</si>
  <si>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</si>
  <si>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</si>
  <si>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</si>
  <si>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</si>
  <si>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</si>
  <si>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</si>
  <si>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</si>
  <si>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</si>
  <si>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</si>
  <si>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</si>
  <si>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</si>
  <si>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</si>
  <si>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</si>
  <si>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</si>
  <si>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</si>
  <si>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</si>
  <si>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</si>
  <si>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</si>
  <si>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</si>
  <si>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</si>
  <si>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</si>
  <si>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</si>
  <si>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</si>
  <si>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</si>
  <si>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</si>
  <si>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</si>
  <si>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</si>
  <si>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</si>
  <si>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</si>
  <si>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</si>
  <si>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</si>
  <si>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</si>
  <si>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</si>
  <si>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</si>
  <si>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</si>
  <si>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</si>
  <si>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</si>
  <si>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</si>
  <si>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</si>
  <si>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</si>
  <si>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</si>
  <si>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</si>
  <si>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</si>
  <si>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</si>
  <si>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</si>
  <si>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</si>
  <si>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</si>
  <si>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</si>
  <si>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</si>
  <si>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</si>
  <si>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</si>
  <si>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</si>
  <si>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</si>
  <si>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</si>
  <si>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</si>
  <si>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</si>
  <si>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</si>
  <si>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</si>
  <si>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</si>
  <si>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</si>
  <si>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</si>
  <si>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</si>
  <si>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</si>
  <si>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</si>
  <si>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</si>
  <si>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</si>
  <si>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</si>
  <si>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</si>
  <si>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</si>
  <si>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</si>
  <si>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</si>
  <si>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</si>
  <si>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</si>
  <si>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</si>
  <si>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</si>
  <si>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</si>
  <si>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</si>
  <si>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</si>
  <si>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</si>
  <si>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</si>
  <si>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</si>
  <si>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</si>
  <si>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</si>
  <si>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</si>
  <si>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</si>
  <si>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</si>
  <si>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</si>
  <si>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</si>
  <si>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</si>
  <si>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</si>
  <si>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</si>
  <si>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</si>
  <si>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</si>
  <si>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</si>
  <si>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</si>
  <si>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</si>
  <si>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</si>
  <si>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</si>
  <si>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</si>
  <si>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</si>
  <si>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</si>
  <si>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</si>
  <si>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</si>
  <si>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</si>
  <si>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</si>
  <si>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</si>
  <si>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</si>
  <si>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</si>
  <si>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</si>
  <si>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</si>
  <si>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</si>
  <si>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</si>
  <si>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</si>
  <si>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</si>
  <si>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</si>
  <si>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</si>
  <si>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</si>
  <si>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</si>
  <si>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</si>
  <si>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</si>
  <si>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</si>
  <si>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</si>
  <si>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</si>
  <si>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</si>
  <si>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</si>
  <si>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</si>
  <si>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</si>
  <si>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</si>
  <si>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</si>
  <si>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</si>
  <si>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</si>
  <si>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</si>
  <si>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</si>
  <si>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</si>
  <si>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</si>
  <si>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</si>
  <si>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</si>
  <si>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</si>
  <si>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</si>
  <si>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</si>
  <si>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</si>
  <si>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</si>
  <si>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</si>
  <si>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</si>
  <si>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</si>
  <si>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</si>
  <si>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</si>
  <si>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</si>
  <si>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</si>
  <si>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</si>
  <si>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</si>
  <si>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</si>
  <si>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</si>
  <si>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</si>
  <si>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</si>
  <si>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</si>
  <si>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</si>
  <si>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</si>
  <si>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</si>
  <si>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</si>
  <si>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</si>
  <si>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</si>
  <si>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</si>
  <si>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</si>
  <si>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</si>
  <si>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</si>
  <si>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</si>
  <si>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</si>
  <si>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</si>
  <si>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</si>
  <si>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</si>
  <si>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</si>
  <si>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</si>
  <si>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</si>
  <si>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</si>
  <si>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</si>
  <si>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</si>
  <si>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</si>
  <si>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</si>
  <si>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</si>
  <si>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</si>
  <si>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</si>
  <si>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</si>
  <si>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</si>
  <si>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</si>
  <si>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</si>
  <si>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</si>
  <si>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</si>
  <si>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</si>
  <si>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</si>
  <si>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</si>
  <si>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</si>
  <si>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</si>
  <si>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</si>
  <si>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</si>
  <si>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</si>
  <si>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</si>
  <si>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</si>
  <si>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</si>
  <si>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</si>
  <si>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</si>
  <si>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</si>
  <si>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</si>
  <si>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</si>
  <si>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</si>
  <si>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</si>
  <si>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</si>
  <si>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</si>
  <si>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</si>
  <si>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</si>
  <si>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</si>
  <si>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</si>
  <si>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</si>
  <si>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</si>
  <si>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</si>
  <si>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</si>
  <si>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</si>
  <si>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</si>
  <si>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</si>
  <si>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</si>
  <si>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</si>
  <si>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</si>
  <si>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</si>
  <si>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</si>
  <si>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</si>
  <si>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</si>
  <si>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</si>
  <si>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</si>
  <si>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</si>
  <si>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</si>
  <si>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</si>
  <si>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</si>
  <si>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</si>
  <si>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</si>
  <si>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</si>
  <si>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</si>
  <si>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</si>
  <si>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</si>
  <si>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</si>
  <si>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</si>
  <si>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</si>
  <si>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</si>
  <si>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</si>
  <si>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</si>
  <si>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</si>
  <si>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</si>
  <si>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</si>
  <si>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</si>
  <si>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</si>
  <si>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</si>
  <si>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</si>
  <si>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</si>
  <si>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</si>
  <si>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</si>
  <si>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</si>
  <si>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</si>
  <si>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</si>
  <si>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</si>
  <si>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</si>
  <si>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</si>
  <si>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</si>
  <si>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</si>
  <si>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</si>
  <si>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</si>
  <si>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</si>
  <si>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</si>
  <si>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</si>
  <si>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</si>
  <si>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</si>
  <si>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</si>
  <si>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</si>
  <si>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</si>
  <si>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</si>
  <si>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</si>
  <si>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</si>
  <si>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</si>
  <si>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</si>
  <si>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</si>
  <si>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</si>
  <si>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</si>
  <si>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</si>
  <si>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</si>
  <si>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</si>
  <si>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</si>
  <si>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</si>
  <si>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</si>
  <si>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</si>
  <si>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</si>
  <si>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</si>
  <si>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</si>
  <si>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</si>
  <si>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</si>
  <si>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</si>
  <si>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</si>
  <si>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</si>
  <si>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</si>
  <si>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</si>
  <si>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</si>
  <si>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</si>
  <si>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</si>
  <si>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</si>
  <si>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</si>
  <si>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</si>
  <si>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</si>
  <si>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</si>
  <si>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</si>
  <si>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</si>
  <si>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</si>
  <si>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</si>
  <si>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</si>
  <si>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</si>
  <si>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</si>
  <si>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</si>
  <si>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</si>
  <si>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</si>
  <si>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</si>
  <si>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</si>
  <si>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</si>
  <si>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</si>
  <si>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</si>
  <si>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</si>
  <si>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</si>
  <si>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</si>
  <si>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</si>
  <si>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</si>
  <si>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</si>
  <si>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</si>
  <si>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</si>
  <si>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</si>
  <si>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</si>
  <si>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</si>
  <si>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</si>
  <si>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</si>
  <si>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</si>
  <si>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</si>
  <si>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</si>
  <si>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</si>
  <si>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</si>
  <si>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</si>
  <si>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</si>
  <si>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</si>
  <si>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</si>
  <si>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</si>
  <si>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</si>
  <si>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</si>
  <si>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</si>
  <si>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</si>
  <si>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</si>
  <si>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</si>
  <si>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</si>
  <si>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</si>
  <si>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</si>
  <si>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</si>
  <si>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</si>
  <si>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</si>
  <si>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</si>
  <si>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</si>
  <si>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</si>
  <si>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</si>
  <si>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</si>
  <si>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</si>
  <si>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</si>
  <si>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</si>
  <si>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</si>
  <si>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</si>
  <si>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</si>
  <si>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</si>
  <si>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</si>
  <si>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</si>
  <si>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</si>
  <si>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</si>
  <si>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</si>
  <si>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</si>
  <si>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</si>
  <si>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</si>
  <si>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</si>
  <si>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</si>
  <si>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</si>
  <si>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</si>
  <si>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</si>
  <si>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</si>
  <si>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</si>
  <si>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</si>
  <si>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</si>
  <si>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</si>
  <si>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</si>
  <si>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</si>
  <si>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</si>
  <si>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</si>
  <si>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</si>
  <si>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</si>
  <si>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</si>
  <si>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</si>
  <si>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</si>
  <si>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</si>
  <si>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</si>
  <si>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</si>
  <si>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</si>
  <si>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</si>
  <si>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</si>
  <si>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</si>
  <si>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</si>
  <si>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</si>
  <si>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</si>
  <si>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</si>
  <si>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</si>
  <si>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</si>
  <si>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</si>
  <si>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</si>
  <si>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</si>
  <si>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</si>
  <si>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</si>
  <si>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</si>
  <si>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</si>
  <si>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</si>
  <si>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</si>
  <si>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</si>
  <si>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</si>
  <si>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</si>
  <si>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</si>
  <si>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</si>
  <si>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</si>
  <si>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</si>
  <si>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</si>
  <si>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</si>
  <si>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</si>
  <si>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</si>
  <si>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</si>
  <si>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</si>
  <si>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</si>
  <si>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</si>
  <si>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</si>
  <si>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</si>
  <si>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</si>
  <si>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</si>
  <si>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</si>
  <si>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</si>
  <si>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</si>
  <si>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</si>
  <si>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</si>
  <si>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</si>
  <si>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</si>
  <si>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</si>
  <si>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</si>
  <si>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</si>
  <si>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</si>
  <si>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</si>
  <si>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</si>
  <si>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</si>
  <si>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</si>
  <si>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</si>
  <si>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</si>
  <si>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</si>
  <si>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</si>
  <si>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</si>
  <si>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</si>
  <si>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</si>
  <si>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</si>
  <si>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</si>
  <si>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</si>
  <si>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</si>
  <si>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</si>
  <si>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</si>
  <si>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</si>
  <si>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</si>
  <si>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</si>
  <si>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</si>
  <si>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</si>
  <si>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</si>
  <si>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</si>
  <si>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</si>
  <si>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</si>
  <si>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</si>
  <si>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</si>
  <si>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</si>
  <si>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</si>
  <si>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</si>
  <si>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</si>
  <si>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</si>
  <si>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</si>
  <si>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</si>
  <si>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</si>
  <si>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</si>
  <si>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</si>
  <si>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</si>
  <si>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</si>
  <si>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</si>
  <si>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</si>
  <si>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</si>
  <si>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</si>
  <si>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</si>
  <si>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</si>
  <si>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</si>
  <si>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</si>
  <si>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</si>
  <si>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</si>
  <si>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</si>
  <si>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</si>
  <si>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</si>
  <si>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</si>
  <si>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</si>
  <si>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</si>
  <si>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</si>
  <si>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</si>
  <si>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</si>
  <si>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</si>
  <si>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</si>
  <si>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</si>
  <si>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</si>
  <si>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</si>
  <si>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</si>
  <si>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</si>
  <si>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</si>
  <si>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</si>
  <si>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</si>
  <si>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</si>
  <si>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</si>
  <si>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</si>
  <si>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</si>
  <si>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</si>
  <si>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</si>
  <si>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</si>
  <si>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</si>
  <si>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</si>
  <si>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</si>
  <si>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</si>
  <si>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</si>
  <si>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</si>
  <si>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</si>
  <si>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</si>
  <si>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</si>
  <si>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</si>
  <si>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</si>
  <si>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</si>
  <si>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</si>
  <si>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</si>
  <si>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</si>
  <si>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</si>
  <si>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</si>
  <si>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</si>
  <si>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</si>
  <si>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</si>
  <si>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</si>
  <si>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</si>
  <si>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</si>
  <si>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</si>
  <si>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</si>
  <si>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</si>
  <si>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</si>
  <si>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</si>
  <si>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</si>
  <si>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</si>
  <si>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</si>
  <si>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</si>
  <si>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</si>
  <si>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</si>
  <si>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</si>
  <si>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</si>
  <si>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</si>
  <si>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</si>
  <si>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</si>
  <si>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</si>
  <si>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</si>
  <si>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</si>
  <si>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</si>
  <si>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</si>
  <si>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</si>
  <si>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</si>
  <si>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</si>
  <si>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</si>
  <si>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</si>
  <si>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</si>
  <si>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</si>
  <si>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</si>
  <si>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</si>
  <si>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</si>
  <si>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</si>
  <si>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</si>
  <si>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</si>
  <si>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</si>
  <si>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</si>
  <si>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</si>
  <si>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</si>
  <si>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</si>
  <si>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</si>
  <si>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</si>
  <si>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</si>
  <si>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</si>
  <si>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</si>
  <si>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</si>
  <si>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</si>
  <si>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</si>
  <si>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</si>
  <si>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</si>
  <si>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</si>
  <si>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</si>
  <si>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</si>
  <si>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</si>
  <si>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</si>
  <si>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</si>
  <si>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</si>
  <si>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</si>
  <si>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</si>
  <si>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</si>
  <si>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</si>
  <si>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</si>
  <si>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</si>
  <si>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</si>
  <si>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</si>
  <si>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</si>
  <si>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</si>
  <si>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</si>
  <si>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</si>
  <si>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</si>
  <si>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</si>
  <si>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</si>
  <si>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</si>
  <si>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</si>
  <si>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</si>
  <si>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</si>
  <si>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</si>
  <si>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</si>
  <si>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</si>
  <si>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</si>
  <si>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</si>
  <si>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</si>
  <si>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</si>
  <si>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</si>
  <si>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</si>
  <si>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</si>
  <si>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</si>
  <si>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</si>
  <si>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</si>
  <si>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</si>
  <si>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</si>
  <si>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</si>
  <si>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</si>
  <si>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</si>
  <si>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</si>
  <si>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</si>
  <si>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</si>
  <si>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</si>
  <si>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</si>
  <si>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</si>
  <si>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</si>
  <si>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</si>
  <si>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</si>
  <si>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</si>
  <si>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</si>
  <si>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</si>
  <si>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</si>
  <si>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</si>
  <si>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</si>
  <si>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</si>
  <si>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</si>
  <si>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</si>
  <si>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</si>
  <si>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</si>
  <si>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</si>
  <si>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</si>
  <si>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</si>
  <si>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</si>
  <si>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</si>
  <si>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</si>
  <si>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</si>
  <si>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</si>
  <si>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</si>
  <si>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</si>
  <si>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</si>
  <si>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</si>
  <si>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</si>
  <si>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</si>
  <si>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</si>
  <si>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</si>
  <si>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</si>
  <si>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</si>
  <si>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</si>
  <si>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</si>
  <si>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</si>
  <si>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</si>
  <si>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</si>
  <si>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</si>
  <si>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</si>
  <si>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</si>
  <si>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</si>
  <si>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</si>
  <si>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</si>
  <si>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</si>
  <si>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</si>
  <si>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</si>
  <si>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</si>
  <si>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</si>
  <si>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</si>
  <si>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</si>
  <si>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</si>
  <si>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</si>
  <si>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</si>
  <si>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</si>
  <si>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</si>
  <si>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</si>
  <si>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</si>
  <si>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</si>
  <si>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</si>
  <si>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</si>
  <si>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</si>
  <si>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</si>
  <si>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</si>
  <si>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</si>
  <si>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</si>
  <si>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</si>
  <si>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</si>
  <si>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</si>
  <si>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</si>
  <si>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</si>
  <si>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</si>
  <si>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</si>
  <si>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</si>
  <si>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</si>
  <si>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</si>
  <si>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</si>
  <si>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</si>
  <si>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</si>
  <si>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</si>
  <si>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</si>
  <si>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</si>
  <si>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</si>
  <si>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</si>
  <si>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</si>
  <si>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</si>
  <si>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</si>
  <si>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</si>
  <si>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</si>
  <si>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</si>
  <si>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</si>
  <si>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</si>
  <si>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</si>
  <si>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</si>
  <si>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</si>
  <si>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</si>
  <si>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</si>
  <si>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</si>
  <si>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</si>
  <si>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</si>
  <si>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</si>
  <si>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</si>
  <si>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</si>
  <si>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</si>
  <si>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</si>
  <si>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</si>
  <si>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</si>
  <si>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</si>
  <si>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</si>
  <si>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</si>
  <si>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</si>
  <si>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</si>
  <si>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</si>
  <si>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</si>
  <si>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</si>
  <si>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</si>
  <si>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</si>
  <si>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</si>
  <si>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</si>
  <si>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</si>
  <si>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</si>
  <si>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</si>
  <si>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</si>
  <si>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</si>
  <si>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</si>
  <si>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</si>
  <si>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</si>
  <si>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</si>
  <si>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</si>
  <si>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</si>
  <si>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</si>
  <si>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</si>
  <si>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</si>
  <si>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</si>
  <si>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</si>
  <si>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</si>
  <si>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</si>
  <si>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</si>
  <si>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</si>
  <si>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</si>
  <si>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</si>
  <si>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</si>
  <si>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</si>
  <si>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</si>
  <si>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</si>
  <si>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</si>
  <si>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</si>
  <si>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</si>
  <si>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</si>
  <si>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</si>
  <si>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</si>
  <si>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</si>
  <si>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</si>
  <si>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</si>
  <si>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</si>
  <si>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</si>
  <si>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</si>
  <si>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</si>
  <si>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</si>
  <si>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</si>
  <si>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</si>
  <si>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</si>
  <si>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</si>
  <si>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</si>
  <si>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</si>
  <si>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</si>
  <si>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</si>
  <si>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</si>
  <si>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</si>
  <si>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</si>
  <si>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</si>
  <si>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</si>
  <si>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</si>
  <si>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</si>
  <si>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</si>
  <si>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</si>
  <si>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</si>
  <si>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</si>
  <si>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</si>
  <si>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</si>
  <si>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</si>
  <si>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</si>
  <si>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</si>
  <si>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</si>
  <si>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</si>
  <si>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</si>
  <si>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</si>
  <si>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</si>
  <si>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</si>
  <si>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</si>
  <si>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</si>
  <si>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</si>
  <si>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</si>
  <si>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</si>
  <si>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</si>
  <si>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</si>
  <si>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</si>
  <si>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</si>
  <si>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</si>
  <si>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</si>
  <si>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</si>
  <si>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</si>
  <si>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</si>
  <si>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</si>
  <si>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</si>
  <si>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</si>
  <si>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</si>
  <si>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</si>
  <si>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</si>
  <si>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</si>
  <si>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</si>
  <si>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</si>
  <si>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</si>
  <si>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</si>
  <si>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</si>
  <si>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</si>
  <si>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</si>
  <si>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</si>
  <si>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</si>
  <si>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</si>
  <si>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</si>
  <si>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</si>
  <si>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</si>
  <si>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</si>
  <si>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</si>
  <si>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</si>
  <si>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</si>
  <si>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</si>
  <si>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</si>
  <si>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</si>
  <si>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</si>
  <si>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</si>
  <si>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</si>
  <si>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</si>
  <si>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</si>
  <si>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</si>
  <si>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</si>
  <si>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</si>
  <si>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</si>
  <si>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</si>
  <si>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</si>
  <si>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</si>
  <si>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</si>
  <si>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</si>
  <si>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</si>
  <si>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</si>
  <si>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</si>
  <si>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</si>
  <si>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</si>
  <si>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</si>
  <si>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</si>
  <si>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</si>
  <si>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</si>
  <si>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</si>
  <si>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</si>
  <si>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</si>
  <si>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</si>
  <si>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</si>
  <si>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</si>
  <si>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</si>
  <si>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</si>
  <si>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</si>
  <si>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</si>
  <si>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</si>
  <si>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</si>
  <si>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</si>
  <si>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</si>
  <si>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</si>
  <si>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</si>
  <si>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</si>
  <si>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</si>
  <si>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</si>
  <si>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</si>
  <si>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</si>
  <si>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</si>
  <si>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</si>
  <si>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</si>
  <si>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</si>
  <si>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</si>
  <si>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</si>
  <si>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</si>
  <si>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</si>
  <si>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</si>
  <si>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</si>
  <si>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</si>
  <si>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</si>
  <si>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</si>
  <si>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</si>
  <si>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</si>
  <si>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</si>
  <si>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</si>
  <si>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</si>
  <si>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</si>
  <si>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</si>
  <si>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</si>
  <si>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</si>
  <si>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</si>
  <si>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</si>
  <si>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</si>
  <si>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</si>
  <si>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</si>
  <si>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</si>
  <si>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</si>
  <si>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</si>
  <si>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</si>
  <si>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</si>
  <si>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</si>
  <si>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</si>
  <si>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</si>
  <si>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</si>
  <si>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</si>
  <si>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</si>
  <si>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</si>
  <si>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</si>
  <si>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</si>
  <si>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</si>
  <si>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</si>
  <si>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</si>
  <si>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</si>
  <si>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</si>
  <si>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</si>
  <si>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</si>
  <si>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</si>
  <si>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</si>
  <si>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</si>
  <si>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</si>
  <si>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</si>
  <si>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</si>
  <si>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</si>
  <si>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</si>
  <si>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</si>
  <si>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</si>
  <si>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</si>
  <si>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</si>
  <si>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</si>
  <si>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</si>
  <si>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</si>
  <si>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</si>
  <si>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</si>
  <si>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</si>
  <si>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</si>
  <si>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</si>
  <si>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</si>
  <si>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</si>
  <si>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</si>
  <si>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</si>
  <si>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</si>
  <si>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</si>
  <si>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</si>
  <si>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</si>
  <si>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</si>
  <si>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</si>
  <si>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</si>
  <si>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</si>
  <si>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</si>
  <si>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</si>
  <si>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</si>
  <si>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</si>
  <si>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</si>
  <si>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</si>
  <si>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</si>
  <si>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</si>
  <si>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</si>
  <si>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</si>
  <si>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</si>
  <si>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</si>
  <si>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</si>
  <si>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</si>
  <si>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</si>
  <si>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</si>
  <si>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</si>
  <si>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</si>
  <si>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</si>
  <si>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</si>
  <si>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</si>
  <si>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</si>
  <si>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</si>
  <si>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</si>
  <si>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</si>
  <si>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</si>
  <si>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</si>
  <si>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</si>
  <si>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</si>
  <si>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</si>
  <si>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</si>
  <si>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</si>
  <si>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</si>
  <si>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</si>
  <si>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</si>
  <si>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</si>
  <si>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</si>
  <si>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</si>
  <si>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</si>
  <si>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</si>
  <si>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</si>
  <si>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</si>
  <si>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</si>
  <si>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</si>
  <si>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</si>
  <si>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</si>
  <si>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</si>
  <si>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</si>
  <si>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</si>
  <si>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</si>
  <si>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</si>
  <si>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</si>
  <si>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</si>
  <si>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</si>
  <si>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</si>
  <si>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</si>
  <si>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</si>
  <si>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</si>
  <si>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</si>
  <si>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</si>
  <si>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</si>
  <si>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</si>
  <si>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</si>
  <si>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</si>
  <si>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</si>
  <si>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</si>
  <si>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</si>
  <si>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</si>
  <si>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</si>
  <si>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</si>
  <si>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</si>
  <si>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</si>
  <si>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</si>
  <si>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</si>
  <si>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</si>
  <si>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</si>
  <si>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</si>
  <si>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</si>
  <si>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</si>
  <si>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</si>
  <si>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</si>
  <si>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</si>
  <si>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</si>
  <si>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</si>
  <si>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</si>
  <si>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</si>
  <si>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</si>
  <si>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</si>
  <si>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</si>
  <si>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</si>
  <si>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</si>
  <si>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</si>
  <si>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</si>
  <si>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</si>
  <si>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</si>
  <si>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</si>
  <si>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</si>
  <si>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</si>
  <si>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</si>
  <si>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</si>
  <si>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</si>
  <si>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</si>
  <si>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</si>
  <si>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</si>
  <si>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</si>
  <si>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</si>
  <si>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</si>
  <si>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</si>
  <si>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</si>
  <si>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</si>
  <si>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</si>
  <si>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</si>
  <si>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</si>
  <si>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</si>
  <si>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</si>
  <si>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</si>
  <si>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</si>
  <si>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</si>
  <si>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</si>
  <si>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</si>
  <si>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</si>
  <si>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</si>
  <si>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</si>
  <si>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</si>
  <si>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</si>
  <si>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</si>
  <si>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</si>
  <si>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</si>
  <si>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</si>
  <si>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</si>
  <si>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</si>
  <si>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</si>
  <si>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</si>
  <si>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</si>
  <si>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</si>
  <si>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</si>
  <si>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</si>
  <si>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</si>
  <si>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</si>
  <si>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</si>
  <si>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</si>
  <si>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</si>
  <si>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</si>
  <si>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</si>
  <si>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</si>
  <si>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</si>
  <si>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</si>
  <si>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</si>
  <si>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</si>
  <si>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</si>
  <si>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</si>
  <si>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</si>
  <si>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</si>
  <si>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</si>
  <si>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</si>
  <si>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</si>
  <si>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</si>
  <si>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</si>
  <si>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</si>
  <si>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</si>
  <si>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</si>
  <si>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</si>
  <si>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</si>
  <si>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</si>
  <si>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</si>
  <si>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</si>
  <si>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</si>
  <si>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</si>
  <si>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</si>
  <si>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</si>
  <si>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</si>
  <si>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</si>
  <si>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</si>
  <si>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</si>
  <si>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</si>
  <si>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</si>
  <si>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</si>
  <si>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</si>
  <si>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</si>
  <si>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</si>
  <si>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</si>
  <si>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</si>
  <si>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</si>
  <si>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</si>
  <si>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</si>
  <si>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</si>
  <si>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</si>
  <si>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</si>
  <si>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</si>
  <si>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</si>
  <si>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</si>
  <si>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</si>
  <si>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</si>
  <si>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</si>
  <si>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</si>
  <si>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</si>
  <si>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</si>
  <si>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</si>
  <si>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</si>
  <si>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</si>
  <si>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</si>
  <si>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</si>
  <si>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</si>
  <si>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</si>
  <si>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</si>
  <si>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</si>
  <si>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</si>
  <si>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</si>
  <si>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</si>
  <si>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</si>
  <si>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</si>
  <si>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</si>
  <si>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</si>
  <si>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</si>
  <si>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</si>
  <si>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</si>
  <si>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</si>
  <si>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</si>
  <si>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</si>
  <si>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</si>
  <si>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</si>
  <si>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</si>
  <si>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</si>
  <si>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</si>
  <si>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</si>
  <si>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</si>
  <si>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</si>
  <si>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</si>
  <si>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</si>
  <si>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</si>
  <si>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</si>
  <si>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</si>
  <si>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</si>
  <si>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</si>
  <si>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</si>
  <si>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</si>
  <si>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</si>
  <si>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</si>
  <si>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</si>
  <si>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</si>
  <si>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</si>
  <si>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</si>
  <si>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</si>
  <si>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</si>
  <si>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</si>
  <si>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</si>
  <si>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</si>
  <si>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</si>
  <si>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</si>
  <si>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</si>
  <si>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</si>
  <si>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</si>
  <si>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</si>
  <si>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</si>
  <si>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</si>
  <si>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</si>
  <si>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</si>
  <si>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</si>
  <si>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</si>
  <si>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</si>
  <si>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</si>
  <si>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</si>
  <si>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</si>
  <si>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</si>
  <si>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</si>
  <si>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</si>
  <si>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</si>
  <si>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</si>
  <si>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</si>
  <si>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</si>
  <si>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</si>
  <si>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</si>
  <si>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</si>
  <si>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</si>
  <si>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</si>
  <si>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</si>
  <si>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</si>
  <si>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</si>
  <si>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</si>
  <si>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</si>
  <si>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</si>
  <si>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</si>
  <si>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</si>
  <si>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</si>
  <si>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</si>
  <si>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</si>
  <si>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</si>
  <si>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</si>
  <si>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</si>
  <si>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</si>
  <si>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</si>
  <si>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</si>
  <si>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 by Fuel</t>
  </si>
  <si>
    <t>2024 dollars / household</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</si>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</sst>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3275</v>
      </c>
    </row>
    <row r="18" spans="1:3" x14ac:dyDescent="0.25">
      <c r="A18" t="s">
        <v>2818</v>
      </c>
      <c r="B18" s="20" t="str" cm="1">
        <f t="array" ref="B18">IF(MIN(IF(COUNTIF(PolicyLevers!$H$2:$H$3276,PolicyLevers!$H$2:$H$3276)&gt;1,PolicyLevers!$H$2:$H$3276, ""))=0,"No duplicate ID numbers",MIN(IF(COUNTIF(PolicyLevers!$H$2:$H$3276,PolicyLevers!$H$2:$H$3276)&gt;1,PolicyLevers!$H$2:$H$3276, "")))</f>
        <v>No duplicate ID numbers</v>
      </c>
    </row>
    <row r="19" spans="1:3" ht="30" x14ac:dyDescent="0.25">
      <c r="A19" s="1" t="s">
        <v>2938</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25">
      <c r="A21" s="42" t="s">
        <v>3169</v>
      </c>
      <c r="B21" s="159"/>
    </row>
    <row r="22" spans="1:3" x14ac:dyDescent="0.25">
      <c r="A22" t="s">
        <v>3163</v>
      </c>
    </row>
    <row r="23" spans="1:3" x14ac:dyDescent="0.25">
      <c r="A23" t="s">
        <v>3164</v>
      </c>
    </row>
    <row r="24" spans="1:3" x14ac:dyDescent="0.25">
      <c r="A24" t="s">
        <v>3165</v>
      </c>
    </row>
    <row r="25" spans="1:3" x14ac:dyDescent="0.25">
      <c r="A25" t="s">
        <v>3166</v>
      </c>
    </row>
    <row r="27" spans="1:3" x14ac:dyDescent="0.25">
      <c r="A27" s="42" t="s">
        <v>3167</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3168</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opLeftCell="A47" zoomScale="70" zoomScaleNormal="70" workbookViewId="0">
      <selection activeCell="J63" sqref="J63"/>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3144</v>
      </c>
      <c r="M1"/>
    </row>
    <row r="2" spans="1:14" x14ac:dyDescent="0.25">
      <c r="A2" s="16" t="s">
        <v>3145</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2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2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2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2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2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2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2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2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210" x14ac:dyDescent="0.2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25">
      <c r="A15" s="317" t="s">
        <v>4</v>
      </c>
      <c r="B15" s="317" t="s">
        <v>3386</v>
      </c>
      <c r="C15" t="s">
        <v>3387</v>
      </c>
      <c r="D15" s="317" t="s">
        <v>3382</v>
      </c>
      <c r="E15" t="s">
        <v>3384</v>
      </c>
      <c r="F15" s="397">
        <v>0</v>
      </c>
      <c r="G15" s="397">
        <v>1</v>
      </c>
      <c r="H15" s="397">
        <v>1</v>
      </c>
      <c r="I15" s="370" t="s">
        <v>26</v>
      </c>
      <c r="J15" s="370" t="s">
        <v>3385</v>
      </c>
      <c r="K15" s="387"/>
      <c r="L15" s="387"/>
    </row>
    <row r="16" spans="1:14" x14ac:dyDescent="0.25">
      <c r="A16" s="317" t="s">
        <v>4</v>
      </c>
      <c r="B16" s="317" t="s">
        <v>3550</v>
      </c>
      <c r="C16" t="s">
        <v>3551</v>
      </c>
      <c r="D16" s="317" t="s">
        <v>3552</v>
      </c>
      <c r="E16" t="s">
        <v>3553</v>
      </c>
      <c r="F16" s="397">
        <v>-50</v>
      </c>
      <c r="G16" s="397">
        <v>50</v>
      </c>
      <c r="H16" s="397">
        <v>1</v>
      </c>
      <c r="I16" s="370" t="s">
        <v>3597</v>
      </c>
      <c r="J16" s="370" t="s">
        <v>3738</v>
      </c>
      <c r="K16" s="387"/>
      <c r="L16" s="387"/>
    </row>
    <row r="17" spans="1:14" ht="30" x14ac:dyDescent="0.25">
      <c r="A17" t="s">
        <v>4</v>
      </c>
      <c r="B17" t="s">
        <v>3847</v>
      </c>
      <c r="C17" t="s">
        <v>3718</v>
      </c>
      <c r="D17" s="317" t="s">
        <v>3382</v>
      </c>
      <c r="E17" t="s">
        <v>3717</v>
      </c>
      <c r="F17" s="397">
        <v>0</v>
      </c>
      <c r="G17" s="397">
        <v>1</v>
      </c>
      <c r="H17" s="397">
        <v>1</v>
      </c>
      <c r="I17" s="370" t="s">
        <v>26</v>
      </c>
      <c r="J17" s="45" t="s">
        <v>3848</v>
      </c>
      <c r="K17" s="387"/>
      <c r="L17" s="387"/>
    </row>
    <row r="18" spans="1:14" x14ac:dyDescent="0.2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2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25">
      <c r="A23" t="s">
        <v>67</v>
      </c>
      <c r="B23" t="s">
        <v>3668</v>
      </c>
      <c r="C23" t="s">
        <v>3669</v>
      </c>
      <c r="D23" s="20" t="s">
        <v>330</v>
      </c>
      <c r="E23" t="s">
        <v>3670</v>
      </c>
      <c r="F23">
        <v>0</v>
      </c>
      <c r="G23" s="39">
        <v>600000</v>
      </c>
      <c r="H23" s="39">
        <v>5000</v>
      </c>
      <c r="I23" s="370" t="s">
        <v>3671</v>
      </c>
      <c r="J23" s="370" t="s">
        <v>3679</v>
      </c>
      <c r="K23" s="370"/>
      <c r="L23" s="314"/>
    </row>
    <row r="24" spans="1:14" x14ac:dyDescent="0.25">
      <c r="A24" t="s">
        <v>67</v>
      </c>
      <c r="B24" t="s">
        <v>3735</v>
      </c>
      <c r="C24" t="s">
        <v>3736</v>
      </c>
      <c r="D24" s="20" t="s">
        <v>330</v>
      </c>
      <c r="E24" t="s">
        <v>3887</v>
      </c>
      <c r="F24">
        <v>0</v>
      </c>
      <c r="G24">
        <v>1</v>
      </c>
      <c r="H24">
        <v>1</v>
      </c>
      <c r="I24" s="370" t="s">
        <v>26</v>
      </c>
      <c r="J24" s="370" t="s">
        <v>3849</v>
      </c>
      <c r="K24" s="370"/>
      <c r="L24" s="314"/>
    </row>
    <row r="25" spans="1:14" x14ac:dyDescent="0.2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25">
      <c r="A27" t="s">
        <v>67</v>
      </c>
      <c r="B27" t="s">
        <v>12</v>
      </c>
      <c r="C27" t="s">
        <v>6</v>
      </c>
      <c r="D27" t="s">
        <v>12</v>
      </c>
      <c r="E27" t="s">
        <v>2271</v>
      </c>
      <c r="F27">
        <v>0</v>
      </c>
      <c r="G27">
        <v>1</v>
      </c>
      <c r="H27">
        <v>1</v>
      </c>
      <c r="I27" s="370" t="s">
        <v>26</v>
      </c>
      <c r="J27" s="370" t="s">
        <v>3151</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25">
      <c r="A29" s="317" t="s">
        <v>8</v>
      </c>
      <c r="B29" s="317" t="s">
        <v>3672</v>
      </c>
      <c r="C29" t="s">
        <v>3673</v>
      </c>
      <c r="D29" s="317" t="s">
        <v>3672</v>
      </c>
      <c r="E29" t="s">
        <v>3674</v>
      </c>
      <c r="F29" s="317">
        <v>0</v>
      </c>
      <c r="G29" s="317">
        <v>1</v>
      </c>
      <c r="H29" s="317">
        <v>1</v>
      </c>
      <c r="I29" s="314" t="s">
        <v>26</v>
      </c>
      <c r="J29" s="370" t="s">
        <v>3675</v>
      </c>
      <c r="K29" s="370"/>
      <c r="L29" s="314"/>
    </row>
    <row r="30" spans="1:14" x14ac:dyDescent="0.25">
      <c r="A30" t="s">
        <v>8</v>
      </c>
      <c r="B30" t="s">
        <v>3562</v>
      </c>
      <c r="C30" t="s">
        <v>3563</v>
      </c>
      <c r="D30" t="s">
        <v>3562</v>
      </c>
      <c r="E30" t="s">
        <v>3564</v>
      </c>
      <c r="F30" s="401">
        <v>-100</v>
      </c>
      <c r="G30">
        <v>100</v>
      </c>
      <c r="H30">
        <v>1</v>
      </c>
      <c r="I30" s="317" t="s">
        <v>3565</v>
      </c>
      <c r="J30" s="370" t="s">
        <v>3566</v>
      </c>
      <c r="K30" s="370"/>
      <c r="L30" s="314"/>
      <c r="M30" s="395"/>
    </row>
    <row r="31" spans="1:14" x14ac:dyDescent="0.25">
      <c r="A31" t="s">
        <v>8</v>
      </c>
      <c r="B31" t="s">
        <v>3796</v>
      </c>
      <c r="C31" t="s">
        <v>3795</v>
      </c>
      <c r="D31" t="s">
        <v>3796</v>
      </c>
      <c r="E31" t="s">
        <v>3797</v>
      </c>
      <c r="F31" s="394">
        <v>0</v>
      </c>
      <c r="G31" s="13">
        <v>1</v>
      </c>
      <c r="H31" s="13">
        <v>0.01</v>
      </c>
      <c r="I31" s="370" t="s">
        <v>3798</v>
      </c>
      <c r="J31" s="370" t="s">
        <v>3799</v>
      </c>
      <c r="K31" s="370"/>
      <c r="L31" s="314"/>
      <c r="M31" s="395"/>
    </row>
    <row r="32" spans="1:14" x14ac:dyDescent="0.2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25">
      <c r="A33" t="s">
        <v>8</v>
      </c>
      <c r="B33" s="370" t="s">
        <v>3482</v>
      </c>
      <c r="C33" t="s">
        <v>3483</v>
      </c>
      <c r="D33" s="184"/>
      <c r="E33" s="184"/>
      <c r="F33" s="317">
        <v>0</v>
      </c>
      <c r="G33" s="317">
        <v>1</v>
      </c>
      <c r="H33" s="317">
        <v>1</v>
      </c>
      <c r="I33" s="314" t="s">
        <v>26</v>
      </c>
      <c r="J33" s="370" t="s">
        <v>3484</v>
      </c>
      <c r="K33" s="370"/>
      <c r="L33" s="314"/>
      <c r="M33" s="396"/>
    </row>
    <row r="34" spans="1:14" x14ac:dyDescent="0.25">
      <c r="A34" t="s">
        <v>8</v>
      </c>
      <c r="B34" s="370" t="s">
        <v>3658</v>
      </c>
      <c r="C34" t="s">
        <v>3660</v>
      </c>
      <c r="D34" s="370" t="s">
        <v>3082</v>
      </c>
      <c r="E34" t="s">
        <v>3656</v>
      </c>
      <c r="F34" s="317">
        <v>0</v>
      </c>
      <c r="G34" s="317">
        <v>1</v>
      </c>
      <c r="H34" s="317">
        <v>1</v>
      </c>
      <c r="I34" s="317" t="s">
        <v>26</v>
      </c>
      <c r="J34" s="370" t="s">
        <v>3657</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3431</v>
      </c>
      <c r="C38" t="s">
        <v>3432</v>
      </c>
      <c r="D38" t="s">
        <v>3433</v>
      </c>
      <c r="E38" t="s">
        <v>3567</v>
      </c>
      <c r="F38" s="317">
        <v>0</v>
      </c>
      <c r="G38" s="404">
        <v>1</v>
      </c>
      <c r="H38" s="317">
        <v>1</v>
      </c>
      <c r="I38" s="317" t="s">
        <v>3434</v>
      </c>
      <c r="J38" s="370" t="s">
        <v>3435</v>
      </c>
      <c r="K38" s="370"/>
      <c r="L38" s="314"/>
      <c r="M38" s="41" t="s">
        <v>3436</v>
      </c>
    </row>
    <row r="39" spans="1:14" x14ac:dyDescent="0.2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2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25">
      <c r="A42" t="s">
        <v>8</v>
      </c>
      <c r="B42" t="s">
        <v>2978</v>
      </c>
      <c r="C42" t="s">
        <v>2979</v>
      </c>
      <c r="D42" t="s">
        <v>2978</v>
      </c>
      <c r="E42" s="184"/>
      <c r="F42">
        <v>0</v>
      </c>
      <c r="G42">
        <v>1</v>
      </c>
      <c r="H42">
        <v>1</v>
      </c>
      <c r="I42" s="370" t="s">
        <v>26</v>
      </c>
      <c r="J42" s="393" t="s">
        <v>3851</v>
      </c>
    </row>
    <row r="43" spans="1:14" x14ac:dyDescent="0.25">
      <c r="A43" t="s">
        <v>8</v>
      </c>
      <c r="B43" t="s">
        <v>55</v>
      </c>
      <c r="C43" t="s">
        <v>124</v>
      </c>
      <c r="D43" t="s">
        <v>55</v>
      </c>
      <c r="E43" s="184"/>
      <c r="F43">
        <v>0</v>
      </c>
      <c r="G43">
        <v>1</v>
      </c>
      <c r="H43">
        <v>1</v>
      </c>
      <c r="I43" s="370" t="s">
        <v>26</v>
      </c>
      <c r="J43" s="393" t="s">
        <v>3819</v>
      </c>
    </row>
    <row r="44" spans="1:14" x14ac:dyDescent="0.25">
      <c r="A44" t="s">
        <v>8</v>
      </c>
      <c r="B44" t="s">
        <v>3627</v>
      </c>
      <c r="C44" t="s">
        <v>3628</v>
      </c>
      <c r="D44" t="s">
        <v>3627</v>
      </c>
      <c r="E44" s="184"/>
      <c r="F44">
        <v>0</v>
      </c>
      <c r="G44">
        <v>1</v>
      </c>
      <c r="H44">
        <v>1</v>
      </c>
      <c r="I44" s="370" t="s">
        <v>26</v>
      </c>
      <c r="J44" s="393" t="s">
        <v>3852</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2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2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25">
      <c r="A51" t="s">
        <v>8</v>
      </c>
      <c r="B51" t="s">
        <v>3499</v>
      </c>
      <c r="C51" t="s">
        <v>3500</v>
      </c>
      <c r="D51" t="s">
        <v>3501</v>
      </c>
      <c r="E51" t="s">
        <v>3502</v>
      </c>
      <c r="F51" s="394">
        <v>0</v>
      </c>
      <c r="G51" s="13">
        <v>1</v>
      </c>
      <c r="H51" s="13">
        <v>0.01</v>
      </c>
      <c r="I51" s="317" t="s">
        <v>3503</v>
      </c>
      <c r="J51" s="370" t="s">
        <v>3504</v>
      </c>
      <c r="K51" s="370"/>
      <c r="L51" s="314"/>
      <c r="M51" s="395"/>
    </row>
    <row r="52" spans="1:13" x14ac:dyDescent="0.25">
      <c r="A52" t="s">
        <v>8</v>
      </c>
      <c r="B52" t="s">
        <v>3816</v>
      </c>
      <c r="C52" t="s">
        <v>3817</v>
      </c>
      <c r="D52" t="s">
        <v>3555</v>
      </c>
      <c r="E52" t="s">
        <v>3818</v>
      </c>
      <c r="F52" s="401">
        <v>-100</v>
      </c>
      <c r="G52" s="39">
        <v>100</v>
      </c>
      <c r="H52" s="39">
        <v>1</v>
      </c>
      <c r="I52" s="370" t="s">
        <v>3597</v>
      </c>
      <c r="J52" s="370" t="s">
        <v>3857</v>
      </c>
      <c r="K52" s="370"/>
      <c r="L52" s="314"/>
      <c r="M52" s="395"/>
    </row>
    <row r="53" spans="1:13" x14ac:dyDescent="0.25">
      <c r="A53" t="s">
        <v>8</v>
      </c>
      <c r="B53" t="s">
        <v>3556</v>
      </c>
      <c r="C53" t="s">
        <v>3554</v>
      </c>
      <c r="D53" t="s">
        <v>3555</v>
      </c>
      <c r="E53" t="s">
        <v>3559</v>
      </c>
      <c r="F53" s="401">
        <v>-100</v>
      </c>
      <c r="G53">
        <v>100</v>
      </c>
      <c r="H53">
        <v>1</v>
      </c>
      <c r="I53" s="317" t="s">
        <v>3597</v>
      </c>
      <c r="J53" s="370" t="s">
        <v>3740</v>
      </c>
      <c r="K53" s="370"/>
      <c r="L53" s="314"/>
      <c r="M53" s="395"/>
    </row>
    <row r="54" spans="1:13" x14ac:dyDescent="0.25">
      <c r="A54" t="s">
        <v>8</v>
      </c>
      <c r="B54" t="s">
        <v>3557</v>
      </c>
      <c r="C54" t="s">
        <v>3558</v>
      </c>
      <c r="D54" t="s">
        <v>3555</v>
      </c>
      <c r="E54" t="s">
        <v>3560</v>
      </c>
      <c r="F54" s="394">
        <v>-1</v>
      </c>
      <c r="G54" s="13">
        <v>1</v>
      </c>
      <c r="H54" s="13">
        <v>0.01</v>
      </c>
      <c r="I54" s="317" t="s">
        <v>3561</v>
      </c>
      <c r="J54" s="370" t="s">
        <v>3741</v>
      </c>
      <c r="K54" s="370"/>
      <c r="L54" s="314"/>
      <c r="M54" s="395"/>
    </row>
    <row r="55" spans="1:13" x14ac:dyDescent="0.25">
      <c r="A55" t="s">
        <v>9</v>
      </c>
      <c r="B55" t="s">
        <v>3178</v>
      </c>
      <c r="C55" t="s">
        <v>3142</v>
      </c>
      <c r="D55" t="s">
        <v>3178</v>
      </c>
      <c r="E55" t="s">
        <v>3143</v>
      </c>
      <c r="F55" s="386">
        <v>0</v>
      </c>
      <c r="G55" s="386">
        <v>0.5</v>
      </c>
      <c r="H55" s="386">
        <v>0.01</v>
      </c>
      <c r="I55" s="314" t="s">
        <v>3141</v>
      </c>
      <c r="J55" s="370" t="s">
        <v>3179</v>
      </c>
    </row>
    <row r="56" spans="1:13" x14ac:dyDescent="0.25">
      <c r="A56" t="s">
        <v>9</v>
      </c>
      <c r="B56" t="s">
        <v>23</v>
      </c>
      <c r="C56" t="s">
        <v>4002</v>
      </c>
      <c r="D56" t="s">
        <v>2981</v>
      </c>
      <c r="E56" t="s">
        <v>2980</v>
      </c>
      <c r="F56" s="394">
        <v>0</v>
      </c>
      <c r="G56" s="13">
        <v>1</v>
      </c>
      <c r="H56" s="13">
        <v>0.01</v>
      </c>
      <c r="I56" s="370" t="s">
        <v>2783</v>
      </c>
      <c r="J56" s="370" t="s">
        <v>3938</v>
      </c>
      <c r="K56" s="370" t="s">
        <v>227</v>
      </c>
      <c r="L56" s="314" t="s">
        <v>228</v>
      </c>
    </row>
    <row r="57" spans="1:13" x14ac:dyDescent="0.25">
      <c r="A57" t="s">
        <v>9</v>
      </c>
      <c r="B57" t="s">
        <v>3728</v>
      </c>
      <c r="C57" t="s">
        <v>3729</v>
      </c>
      <c r="D57" t="s">
        <v>2981</v>
      </c>
      <c r="E57" t="s">
        <v>3888</v>
      </c>
      <c r="F57">
        <v>0</v>
      </c>
      <c r="G57">
        <v>1</v>
      </c>
      <c r="H57">
        <v>1</v>
      </c>
      <c r="I57" s="370" t="s">
        <v>26</v>
      </c>
      <c r="J57" s="370" t="s">
        <v>3858</v>
      </c>
      <c r="K57" s="370" t="s">
        <v>227</v>
      </c>
      <c r="L57" s="314" t="s">
        <v>228</v>
      </c>
    </row>
    <row r="58" spans="1:13" x14ac:dyDescent="0.25">
      <c r="A58" t="s">
        <v>9</v>
      </c>
      <c r="B58" t="s">
        <v>3796</v>
      </c>
      <c r="C58" t="s">
        <v>3800</v>
      </c>
      <c r="D58" t="s">
        <v>3796</v>
      </c>
      <c r="E58" t="s">
        <v>3801</v>
      </c>
      <c r="F58" s="394">
        <v>0</v>
      </c>
      <c r="G58" s="13">
        <v>1</v>
      </c>
      <c r="H58" s="13">
        <v>0.01</v>
      </c>
      <c r="I58" s="370" t="s">
        <v>3798</v>
      </c>
      <c r="J58" s="370" t="s">
        <v>3799</v>
      </c>
      <c r="K58" s="370"/>
      <c r="L58" s="314"/>
      <c r="M58" s="395"/>
    </row>
    <row r="59" spans="1:13" x14ac:dyDescent="0.25">
      <c r="A59" t="s">
        <v>9</v>
      </c>
      <c r="B59" t="s">
        <v>3728</v>
      </c>
      <c r="C59" t="s">
        <v>3729</v>
      </c>
      <c r="D59" t="s">
        <v>2981</v>
      </c>
      <c r="E59" t="s">
        <v>3730</v>
      </c>
      <c r="F59">
        <v>0</v>
      </c>
      <c r="G59">
        <v>1</v>
      </c>
      <c r="H59">
        <v>1</v>
      </c>
      <c r="I59" s="370" t="s">
        <v>26</v>
      </c>
      <c r="J59" s="370" t="s">
        <v>3731</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3811</v>
      </c>
      <c r="C61" t="s">
        <v>3805</v>
      </c>
      <c r="D61" t="s">
        <v>3811</v>
      </c>
      <c r="E61" t="s">
        <v>3722</v>
      </c>
      <c r="F61" s="401">
        <v>0</v>
      </c>
      <c r="G61">
        <v>20</v>
      </c>
      <c r="H61">
        <v>1</v>
      </c>
      <c r="I61" s="370" t="s">
        <v>3723</v>
      </c>
      <c r="J61" s="370" t="s">
        <v>3724</v>
      </c>
      <c r="K61" s="370"/>
      <c r="L61" s="314"/>
      <c r="M61" s="395"/>
    </row>
    <row r="62" spans="1:13" x14ac:dyDescent="0.25">
      <c r="A62" t="s">
        <v>9</v>
      </c>
      <c r="B62" t="s">
        <v>3810</v>
      </c>
      <c r="C62" t="s">
        <v>3806</v>
      </c>
      <c r="D62" t="s">
        <v>3810</v>
      </c>
      <c r="E62" t="s">
        <v>3807</v>
      </c>
      <c r="F62" s="394">
        <v>0</v>
      </c>
      <c r="G62" s="13">
        <v>0.95</v>
      </c>
      <c r="H62" s="13">
        <v>0.01</v>
      </c>
      <c r="I62" s="314" t="s">
        <v>3808</v>
      </c>
      <c r="J62" s="370" t="s">
        <v>3809</v>
      </c>
      <c r="K62" s="370"/>
      <c r="L62" s="314"/>
      <c r="M62" s="370"/>
    </row>
    <row r="63" spans="1:13" x14ac:dyDescent="0.25">
      <c r="A63" t="s">
        <v>9</v>
      </c>
      <c r="B63" t="s">
        <v>3431</v>
      </c>
      <c r="C63" t="s">
        <v>3890</v>
      </c>
      <c r="D63" t="s">
        <v>3725</v>
      </c>
      <c r="E63" t="s">
        <v>3726</v>
      </c>
      <c r="F63" s="317">
        <v>0</v>
      </c>
      <c r="G63" s="404">
        <v>0.5</v>
      </c>
      <c r="H63" s="386">
        <v>0.01</v>
      </c>
      <c r="I63" s="317" t="s">
        <v>3434</v>
      </c>
      <c r="J63" s="370" t="s">
        <v>3727</v>
      </c>
      <c r="K63" s="370"/>
      <c r="L63" s="314"/>
      <c r="M63" s="41" t="s">
        <v>3436</v>
      </c>
    </row>
    <row r="64" spans="1:13" x14ac:dyDescent="0.2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2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2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2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2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25">
      <c r="A73" t="s">
        <v>9</v>
      </c>
      <c r="B73" t="s">
        <v>3676</v>
      </c>
      <c r="C73" t="s">
        <v>3704</v>
      </c>
      <c r="D73" t="s">
        <v>3676</v>
      </c>
      <c r="E73" s="317" t="s">
        <v>3677</v>
      </c>
      <c r="F73" s="390">
        <v>0</v>
      </c>
      <c r="G73" s="386">
        <v>1</v>
      </c>
      <c r="H73" s="386">
        <v>0.01</v>
      </c>
      <c r="I73" s="314" t="s">
        <v>30</v>
      </c>
      <c r="J73" s="314" t="s">
        <v>3678</v>
      </c>
      <c r="K73" s="314"/>
      <c r="L73" s="314"/>
      <c r="M73" s="396"/>
    </row>
    <row r="74" spans="1:14" x14ac:dyDescent="0.25">
      <c r="A74" t="s">
        <v>9</v>
      </c>
      <c r="B74" t="s">
        <v>3941</v>
      </c>
      <c r="C74" t="s">
        <v>3942</v>
      </c>
      <c r="D74" t="s">
        <v>3943</v>
      </c>
      <c r="E74" t="s">
        <v>3944</v>
      </c>
      <c r="F74" s="394">
        <v>0</v>
      </c>
      <c r="G74" s="394">
        <v>1</v>
      </c>
      <c r="H74" s="13">
        <v>0.01</v>
      </c>
      <c r="I74" s="370" t="s">
        <v>2389</v>
      </c>
      <c r="J74" s="370" t="s">
        <v>3945</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2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25">
      <c r="A78" t="s">
        <v>9</v>
      </c>
      <c r="B78" t="s">
        <v>3186</v>
      </c>
      <c r="C78" t="s">
        <v>3187</v>
      </c>
      <c r="D78" t="s">
        <v>3186</v>
      </c>
      <c r="E78" t="s">
        <v>3188</v>
      </c>
      <c r="F78" s="394">
        <v>0</v>
      </c>
      <c r="G78" s="13">
        <v>1</v>
      </c>
      <c r="H78" s="13">
        <v>0.01</v>
      </c>
      <c r="I78" s="370" t="s">
        <v>30</v>
      </c>
      <c r="J78" s="370" t="s">
        <v>3613</v>
      </c>
      <c r="K78" s="370"/>
      <c r="L78" s="314"/>
      <c r="M78" s="395"/>
    </row>
    <row r="79" spans="1:14" ht="75" x14ac:dyDescent="0.25">
      <c r="A79" t="s">
        <v>9</v>
      </c>
      <c r="B79" t="s">
        <v>3748</v>
      </c>
      <c r="C79" t="s">
        <v>3749</v>
      </c>
      <c r="D79" t="s">
        <v>3750</v>
      </c>
      <c r="E79" t="s">
        <v>3751</v>
      </c>
      <c r="F79">
        <v>0</v>
      </c>
      <c r="G79">
        <v>1</v>
      </c>
      <c r="H79">
        <v>1</v>
      </c>
      <c r="I79" s="370" t="s">
        <v>26</v>
      </c>
      <c r="J79" s="45" t="s">
        <v>3859</v>
      </c>
      <c r="K79" s="370"/>
      <c r="L79" s="314"/>
      <c r="M79" s="395"/>
    </row>
    <row r="80" spans="1:14" ht="75" x14ac:dyDescent="0.25">
      <c r="A80" t="s">
        <v>9</v>
      </c>
      <c r="B80" t="s">
        <v>3748</v>
      </c>
      <c r="C80" t="s">
        <v>3749</v>
      </c>
      <c r="D80" t="s">
        <v>3750</v>
      </c>
      <c r="E80" t="s">
        <v>3751</v>
      </c>
      <c r="F80">
        <v>0</v>
      </c>
      <c r="G80">
        <v>1</v>
      </c>
      <c r="H80">
        <v>1</v>
      </c>
      <c r="I80" s="370" t="s">
        <v>26</v>
      </c>
      <c r="J80" s="45" t="s">
        <v>3752</v>
      </c>
      <c r="K80" s="370"/>
      <c r="L80" s="314"/>
      <c r="M80" s="395"/>
    </row>
    <row r="81" spans="1:14" x14ac:dyDescent="0.2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2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2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2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2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2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2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2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25">
      <c r="A96" t="s">
        <v>2453</v>
      </c>
      <c r="B96" t="s">
        <v>3802</v>
      </c>
      <c r="C96" t="s">
        <v>3803</v>
      </c>
      <c r="D96" t="s">
        <v>3796</v>
      </c>
      <c r="E96" t="s">
        <v>3804</v>
      </c>
      <c r="F96" s="394">
        <v>0</v>
      </c>
      <c r="G96" s="13">
        <v>1</v>
      </c>
      <c r="H96" s="13">
        <v>0.01</v>
      </c>
      <c r="I96" s="370" t="s">
        <v>3798</v>
      </c>
      <c r="J96" s="370" t="s">
        <v>3799</v>
      </c>
      <c r="K96" s="370"/>
      <c r="L96" s="314"/>
      <c r="M96" s="395"/>
    </row>
    <row r="97" spans="1:14" x14ac:dyDescent="0.25">
      <c r="A97" t="s">
        <v>2453</v>
      </c>
      <c r="B97" t="s">
        <v>3919</v>
      </c>
      <c r="C97" t="s">
        <v>3920</v>
      </c>
      <c r="D97" t="s">
        <v>3919</v>
      </c>
      <c r="E97" t="s">
        <v>3916</v>
      </c>
      <c r="F97" s="401">
        <v>0</v>
      </c>
      <c r="G97">
        <v>5</v>
      </c>
      <c r="H97">
        <v>0.05</v>
      </c>
      <c r="I97" s="370" t="s">
        <v>3917</v>
      </c>
      <c r="J97" s="370" t="s">
        <v>3918</v>
      </c>
      <c r="K97" s="370"/>
      <c r="L97" s="314"/>
      <c r="M97" s="395"/>
    </row>
    <row r="98" spans="1:14" x14ac:dyDescent="0.2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2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2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25">
      <c r="A102" s="317" t="s">
        <v>10</v>
      </c>
      <c r="B102" t="s">
        <v>3280</v>
      </c>
      <c r="C102" t="s">
        <v>3322</v>
      </c>
      <c r="D102" s="184"/>
      <c r="E102" s="184"/>
      <c r="F102">
        <v>0</v>
      </c>
      <c r="G102">
        <v>1</v>
      </c>
      <c r="H102">
        <v>1</v>
      </c>
      <c r="I102" s="370" t="s">
        <v>26</v>
      </c>
      <c r="J102" t="s">
        <v>3866</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2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25">
      <c r="A106" t="s">
        <v>10</v>
      </c>
      <c r="B106" t="s">
        <v>3618</v>
      </c>
      <c r="C106" t="s">
        <v>3621</v>
      </c>
      <c r="D106" s="184"/>
      <c r="E106" s="184"/>
      <c r="F106">
        <v>0</v>
      </c>
      <c r="G106">
        <v>1</v>
      </c>
      <c r="H106">
        <v>1</v>
      </c>
      <c r="I106" s="370" t="s">
        <v>26</v>
      </c>
      <c r="J106" t="s">
        <v>3624</v>
      </c>
    </row>
    <row r="107" spans="1:14" x14ac:dyDescent="0.25">
      <c r="A107" t="s">
        <v>10</v>
      </c>
      <c r="B107" t="s">
        <v>3619</v>
      </c>
      <c r="C107" t="s">
        <v>3622</v>
      </c>
      <c r="D107" s="184"/>
      <c r="E107" s="184"/>
      <c r="F107">
        <v>0</v>
      </c>
      <c r="G107">
        <v>1</v>
      </c>
      <c r="H107">
        <v>1</v>
      </c>
      <c r="I107" s="370" t="s">
        <v>26</v>
      </c>
      <c r="J107" t="s">
        <v>3625</v>
      </c>
    </row>
    <row r="108" spans="1:14" x14ac:dyDescent="0.25">
      <c r="A108" t="s">
        <v>10</v>
      </c>
      <c r="B108" t="s">
        <v>3620</v>
      </c>
      <c r="C108" t="s">
        <v>3623</v>
      </c>
      <c r="D108" s="184"/>
      <c r="E108" s="184"/>
      <c r="F108">
        <v>0</v>
      </c>
      <c r="G108">
        <v>1</v>
      </c>
      <c r="H108">
        <v>1</v>
      </c>
      <c r="I108" s="370" t="s">
        <v>26</v>
      </c>
      <c r="J108" t="s">
        <v>3626</v>
      </c>
    </row>
    <row r="109" spans="1:14" x14ac:dyDescent="0.2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25">
      <c r="A110" s="254" t="str">
        <f>A$109</f>
        <v>Research and Development</v>
      </c>
      <c r="B110" s="254" t="str">
        <f t="shared" ref="B110:B114" si="0">B$109</f>
        <v>Capital Cost Reduction</v>
      </c>
      <c r="C110" t="s">
        <v>274</v>
      </c>
      <c r="D110" s="254" t="str">
        <f t="shared" ref="D110:L114"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4"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254" t="str">
        <f t="shared" si="2"/>
        <v>Research and Development</v>
      </c>
      <c r="B114" s="254" t="str">
        <f t="shared" si="0"/>
        <v>Capital Cost Reduction</v>
      </c>
      <c r="C114" s="317" t="s">
        <v>4015</v>
      </c>
      <c r="D114" s="254" t="str">
        <f t="shared" si="1"/>
        <v>R&amp;D Capital Cost Reductions</v>
      </c>
      <c r="E114" t="s">
        <v>4016</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25">
      <c r="A115" s="317" t="s">
        <v>2629</v>
      </c>
      <c r="B115" s="317" t="s">
        <v>2771</v>
      </c>
      <c r="C115" t="s">
        <v>2772</v>
      </c>
      <c r="D115" s="317" t="s">
        <v>3667</v>
      </c>
      <c r="E115" s="390" t="s">
        <v>2774</v>
      </c>
      <c r="F115" s="13">
        <v>0</v>
      </c>
      <c r="G115" s="13">
        <v>1</v>
      </c>
      <c r="H115" s="394">
        <v>0.01</v>
      </c>
      <c r="I115" s="370" t="s">
        <v>30</v>
      </c>
      <c r="J115" s="370" t="s">
        <v>3344</v>
      </c>
      <c r="K115" s="314" t="s">
        <v>2777</v>
      </c>
      <c r="L115" s="314" t="s">
        <v>2776</v>
      </c>
      <c r="M115" s="396" t="s">
        <v>2775</v>
      </c>
    </row>
    <row r="116" spans="1:13" x14ac:dyDescent="0.25">
      <c r="A116" s="317" t="s">
        <v>2629</v>
      </c>
      <c r="B116" s="317" t="s">
        <v>3651</v>
      </c>
      <c r="C116" t="s">
        <v>3652</v>
      </c>
      <c r="D116" s="317" t="s">
        <v>3667</v>
      </c>
      <c r="E116" s="390" t="s">
        <v>3653</v>
      </c>
      <c r="F116" s="13">
        <v>0</v>
      </c>
      <c r="G116" s="13">
        <v>1</v>
      </c>
      <c r="H116" s="394">
        <v>0.01</v>
      </c>
      <c r="I116" s="370" t="s">
        <v>30</v>
      </c>
      <c r="J116" s="370" t="s">
        <v>3655</v>
      </c>
      <c r="K116" s="314"/>
      <c r="L116" s="314"/>
      <c r="M116" s="396" t="s">
        <v>3654</v>
      </c>
    </row>
    <row r="117" spans="1:13" x14ac:dyDescent="0.25">
      <c r="A117" t="s">
        <v>2629</v>
      </c>
      <c r="B117" s="184" t="s">
        <v>312</v>
      </c>
      <c r="C117" t="s">
        <v>278</v>
      </c>
      <c r="D117" t="s">
        <v>336</v>
      </c>
      <c r="E117" t="s">
        <v>2246</v>
      </c>
      <c r="F117" s="13">
        <v>0</v>
      </c>
      <c r="G117" s="13">
        <v>0.4</v>
      </c>
      <c r="H117" s="394">
        <v>0.01</v>
      </c>
      <c r="I117" s="370" t="s">
        <v>29</v>
      </c>
      <c r="J117" s="370" t="s">
        <v>3162</v>
      </c>
      <c r="K117" s="370" t="s">
        <v>237</v>
      </c>
      <c r="L117" s="314" t="s">
        <v>238</v>
      </c>
    </row>
    <row r="118" spans="1:13" x14ac:dyDescent="0.25">
      <c r="A118" s="254" t="str">
        <f>A$117</f>
        <v>Research and Development</v>
      </c>
      <c r="B118" s="254" t="str">
        <f>B$117</f>
        <v>Fuel Use Reduction</v>
      </c>
      <c r="C118" t="s">
        <v>279</v>
      </c>
      <c r="D118" s="254" t="str">
        <f t="shared" ref="D118:L121" si="3">D$117</f>
        <v>R&amp;D Fuel Use Reductions</v>
      </c>
      <c r="E118" t="s">
        <v>3174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ref="A119:B121" si="4">A$117</f>
        <v>Research and Development</v>
      </c>
      <c r="B119" s="254" t="str">
        <f t="shared" si="4"/>
        <v>Fuel Use Reduction</v>
      </c>
      <c r="C119" t="s">
        <v>280</v>
      </c>
      <c r="D119" s="254" t="str">
        <f t="shared" si="3"/>
        <v>R&amp;D Fuel Use Reductions</v>
      </c>
      <c r="E119" t="s">
        <v>3175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281</v>
      </c>
      <c r="D120" s="254" t="str">
        <f t="shared" si="3"/>
        <v>R&amp;D Fuel Use Reductions</v>
      </c>
      <c r="E120" t="s">
        <v>3176</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25">
      <c r="A121" s="254" t="str">
        <f t="shared" si="4"/>
        <v>Research and Development</v>
      </c>
      <c r="B121" s="254" t="str">
        <f t="shared" si="4"/>
        <v>Fuel Use Reduction</v>
      </c>
      <c r="C121" t="s">
        <v>282</v>
      </c>
      <c r="D121" s="254" t="str">
        <f t="shared" si="3"/>
        <v>R&amp;D Fuel Use Reductions</v>
      </c>
      <c r="E121" t="s">
        <v>3177</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210" x14ac:dyDescent="0.25">
      <c r="A122" t="s">
        <v>2907</v>
      </c>
      <c r="B122" t="s">
        <v>2908</v>
      </c>
      <c r="C122" t="s">
        <v>2915</v>
      </c>
      <c r="D122" s="184"/>
      <c r="E122" t="s">
        <v>2940</v>
      </c>
      <c r="F122">
        <v>0</v>
      </c>
      <c r="G122">
        <v>10</v>
      </c>
      <c r="H122">
        <v>1</v>
      </c>
      <c r="I122" t="s">
        <v>2885</v>
      </c>
      <c r="J122" s="1" t="s">
        <v>3823</v>
      </c>
      <c r="K122" t="s">
        <v>2886</v>
      </c>
    </row>
    <row r="123" spans="1:13" x14ac:dyDescent="0.25">
      <c r="A123" t="s">
        <v>2907</v>
      </c>
      <c r="B123" t="s">
        <v>2909</v>
      </c>
      <c r="C123" t="s">
        <v>2916</v>
      </c>
      <c r="D123" s="184"/>
      <c r="E123" t="s">
        <v>2941</v>
      </c>
      <c r="F123">
        <v>0</v>
      </c>
      <c r="G123">
        <v>10</v>
      </c>
      <c r="H123">
        <v>1</v>
      </c>
      <c r="I123" t="s">
        <v>2885</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25">
      <c r="A124" t="s">
        <v>2907</v>
      </c>
      <c r="B124" t="s">
        <v>3393</v>
      </c>
      <c r="C124" t="s">
        <v>3546</v>
      </c>
      <c r="D124" s="184"/>
      <c r="E124" t="s">
        <v>2942</v>
      </c>
      <c r="F124">
        <v>0</v>
      </c>
      <c r="G124">
        <v>10</v>
      </c>
      <c r="H124">
        <v>1</v>
      </c>
      <c r="I124" t="s">
        <v>2885</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2907</v>
      </c>
      <c r="B125" t="s">
        <v>3820</v>
      </c>
      <c r="C125" t="s">
        <v>3821</v>
      </c>
      <c r="D125" s="184"/>
      <c r="E125" t="s">
        <v>3822</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2907</v>
      </c>
      <c r="B126" t="s">
        <v>2910</v>
      </c>
      <c r="C126" t="s">
        <v>2917</v>
      </c>
      <c r="D126" s="184"/>
      <c r="E126" t="s">
        <v>2943</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2907</v>
      </c>
      <c r="B127" t="s">
        <v>2911</v>
      </c>
      <c r="C127" t="s">
        <v>2918</v>
      </c>
      <c r="D127" s="184"/>
      <c r="E127" t="s">
        <v>2944</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2907</v>
      </c>
      <c r="B128" t="s">
        <v>251</v>
      </c>
      <c r="C128" t="s">
        <v>2919</v>
      </c>
      <c r="D128" s="184"/>
      <c r="E128" t="s">
        <v>2945</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2907</v>
      </c>
      <c r="B129" t="s">
        <v>2912</v>
      </c>
      <c r="C129" t="s">
        <v>2920</v>
      </c>
      <c r="D129" s="184"/>
      <c r="E129" t="s">
        <v>2946</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2907</v>
      </c>
      <c r="B130" t="s">
        <v>3547</v>
      </c>
      <c r="C130" t="s">
        <v>3548</v>
      </c>
      <c r="D130" s="184"/>
      <c r="E130" t="s">
        <v>3549</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2907</v>
      </c>
      <c r="B131" t="s">
        <v>3876</v>
      </c>
      <c r="C131" t="s">
        <v>3878</v>
      </c>
      <c r="D131" s="184"/>
      <c r="E131" t="s">
        <v>3880</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2907</v>
      </c>
      <c r="B132" t="s">
        <v>3877</v>
      </c>
      <c r="C132" t="s">
        <v>3879</v>
      </c>
      <c r="D132" s="184"/>
      <c r="E132" t="s">
        <v>3881</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2907</v>
      </c>
      <c r="B133" t="s">
        <v>2913</v>
      </c>
      <c r="C133" t="s">
        <v>2921</v>
      </c>
      <c r="D133" s="184"/>
      <c r="E133" t="s">
        <v>2947</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2907</v>
      </c>
      <c r="B134" t="s">
        <v>2914</v>
      </c>
      <c r="C134" t="s">
        <v>2922</v>
      </c>
      <c r="D134" s="184"/>
      <c r="E134" t="s">
        <v>2948</v>
      </c>
      <c r="F134">
        <v>0</v>
      </c>
      <c r="G134">
        <v>10</v>
      </c>
      <c r="H134">
        <v>1</v>
      </c>
      <c r="I134" t="s">
        <v>2885</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25">
      <c r="A135" t="s">
        <v>2792</v>
      </c>
      <c r="B135" t="s">
        <v>2793</v>
      </c>
      <c r="C135" t="s">
        <v>3374</v>
      </c>
      <c r="D135" s="184"/>
      <c r="E135" t="s">
        <v>2794</v>
      </c>
      <c r="F135">
        <v>0</v>
      </c>
      <c r="G135">
        <v>1</v>
      </c>
      <c r="H135">
        <v>1</v>
      </c>
      <c r="I135" s="370" t="s">
        <v>26</v>
      </c>
      <c r="J135" t="s">
        <v>3375</v>
      </c>
      <c r="M135" s="403"/>
    </row>
    <row r="136" spans="1:13" x14ac:dyDescent="0.25">
      <c r="A136" t="s">
        <v>2792</v>
      </c>
      <c r="B136" t="s">
        <v>3240</v>
      </c>
      <c r="C136" t="s">
        <v>3238</v>
      </c>
      <c r="D136" s="184"/>
      <c r="E136" s="184"/>
      <c r="F136">
        <v>0</v>
      </c>
      <c r="G136">
        <v>1</v>
      </c>
      <c r="H136">
        <v>1</v>
      </c>
      <c r="I136" s="370" t="s">
        <v>26</v>
      </c>
      <c r="J136"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topLeftCell="B1" zoomScale="58" zoomScaleNormal="55" workbookViewId="0">
      <selection activeCell="F8" sqref="F8"/>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4002</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0.5</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0.5</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0.5</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0.5</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0.5</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0.5</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0.5</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0.5</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0.5</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0.5</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0.5</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0.5</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0.5</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0.5</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0.5</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0.5</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0.5</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0.5</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0.5</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0.5</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3971</v>
      </c>
      <c r="E844" s="45" t="s">
        <v>3019</v>
      </c>
      <c r="F844" t="s">
        <v>3947</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3971</v>
      </c>
      <c r="E845" s="6" t="s">
        <v>3020</v>
      </c>
      <c r="F845" t="s">
        <v>3947</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3971</v>
      </c>
      <c r="E846" s="6" t="s">
        <v>3021</v>
      </c>
      <c r="F846" t="s">
        <v>3947</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3971</v>
      </c>
      <c r="E847" s="6" t="s">
        <v>3022</v>
      </c>
      <c r="F847" t="s">
        <v>3947</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3971</v>
      </c>
      <c r="E848" s="6" t="s">
        <v>3023</v>
      </c>
      <c r="F848" t="s">
        <v>3947</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3971</v>
      </c>
      <c r="E849" s="6" t="s">
        <v>3024</v>
      </c>
      <c r="F849" t="s">
        <v>3947</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3971</v>
      </c>
      <c r="E850" s="6" t="s">
        <v>3025</v>
      </c>
      <c r="F850" t="s">
        <v>3947</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3971</v>
      </c>
      <c r="E851" s="6" t="s">
        <v>3026</v>
      </c>
      <c r="F851" t="s">
        <v>3947</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3971</v>
      </c>
      <c r="E852" s="6" t="s">
        <v>3027</v>
      </c>
      <c r="F852" t="s">
        <v>3947</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3971</v>
      </c>
      <c r="E853" s="6" t="s">
        <v>3028</v>
      </c>
      <c r="F853" t="s">
        <v>3947</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3971</v>
      </c>
      <c r="E854" s="6" t="s">
        <v>3029</v>
      </c>
      <c r="F854" t="s">
        <v>3947</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3971</v>
      </c>
      <c r="E855" s="6" t="s">
        <v>3030</v>
      </c>
      <c r="F855" t="s">
        <v>3947</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3971</v>
      </c>
      <c r="E856" s="6" t="s">
        <v>3031</v>
      </c>
      <c r="F856" t="s">
        <v>3947</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3971</v>
      </c>
      <c r="E857" s="6" t="s">
        <v>3032</v>
      </c>
      <c r="F857" t="s">
        <v>3947</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3971</v>
      </c>
      <c r="E858" s="6" t="s">
        <v>3033</v>
      </c>
      <c r="F858" t="s">
        <v>3947</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3971</v>
      </c>
      <c r="E859" s="6" t="s">
        <v>3034</v>
      </c>
      <c r="F859" t="s">
        <v>3947</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3971</v>
      </c>
      <c r="E860" s="6" t="s">
        <v>3035</v>
      </c>
      <c r="F860" t="s">
        <v>3947</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3971</v>
      </c>
      <c r="E861" s="6" t="s">
        <v>3036</v>
      </c>
      <c r="F861" t="s">
        <v>3947</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3971</v>
      </c>
      <c r="E862" s="6" t="s">
        <v>3037</v>
      </c>
      <c r="F862" t="s">
        <v>3947</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3971</v>
      </c>
      <c r="E863" s="6" t="s">
        <v>3038</v>
      </c>
      <c r="F863" t="s">
        <v>3947</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3971</v>
      </c>
      <c r="E864" s="6" t="s">
        <v>3039</v>
      </c>
      <c r="F864" t="s">
        <v>3947</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3971</v>
      </c>
      <c r="E865" s="6" t="s">
        <v>3040</v>
      </c>
      <c r="F865" t="s">
        <v>3947</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3971</v>
      </c>
      <c r="E866" s="6" t="s">
        <v>3041</v>
      </c>
      <c r="F866" t="s">
        <v>3947</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3971</v>
      </c>
      <c r="E867" s="6" t="s">
        <v>3042</v>
      </c>
      <c r="F867" t="s">
        <v>3947</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3971</v>
      </c>
      <c r="E868" s="6" t="s">
        <v>3043</v>
      </c>
      <c r="F868" t="s">
        <v>3947</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3972</v>
      </c>
      <c r="E869" s="45" t="s">
        <v>3019</v>
      </c>
      <c r="F869" t="s">
        <v>3946</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3972</v>
      </c>
      <c r="E870" s="6" t="s">
        <v>3020</v>
      </c>
      <c r="F870" t="s">
        <v>3946</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3972</v>
      </c>
      <c r="E871" s="6" t="s">
        <v>3021</v>
      </c>
      <c r="F871" t="s">
        <v>3946</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3972</v>
      </c>
      <c r="E872" s="6" t="s">
        <v>3022</v>
      </c>
      <c r="F872" t="s">
        <v>3946</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3972</v>
      </c>
      <c r="E873" s="6" t="s">
        <v>3023</v>
      </c>
      <c r="F873" t="s">
        <v>3946</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3972</v>
      </c>
      <c r="E874" s="6" t="s">
        <v>3024</v>
      </c>
      <c r="F874" t="s">
        <v>3946</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3972</v>
      </c>
      <c r="E875" s="6" t="s">
        <v>3025</v>
      </c>
      <c r="F875" t="s">
        <v>3946</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3972</v>
      </c>
      <c r="E876" s="6" t="s">
        <v>3026</v>
      </c>
      <c r="F876" t="s">
        <v>3946</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3972</v>
      </c>
      <c r="E877" s="6" t="s">
        <v>3027</v>
      </c>
      <c r="F877" t="s">
        <v>3946</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3972</v>
      </c>
      <c r="E878" s="6" t="s">
        <v>3028</v>
      </c>
      <c r="F878" t="s">
        <v>3946</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3972</v>
      </c>
      <c r="E879" s="6" t="s">
        <v>3029</v>
      </c>
      <c r="F879" t="s">
        <v>3946</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3972</v>
      </c>
      <c r="E880" s="6" t="s">
        <v>3030</v>
      </c>
      <c r="F880" t="s">
        <v>3946</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3972</v>
      </c>
      <c r="E881" s="6" t="s">
        <v>3031</v>
      </c>
      <c r="F881" t="s">
        <v>3946</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3972</v>
      </c>
      <c r="E882" s="6" t="s">
        <v>3032</v>
      </c>
      <c r="F882" t="s">
        <v>3946</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3972</v>
      </c>
      <c r="E883" s="6" t="s">
        <v>3033</v>
      </c>
      <c r="F883" t="s">
        <v>3946</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3972</v>
      </c>
      <c r="E884" s="6" t="s">
        <v>3034</v>
      </c>
      <c r="F884" t="s">
        <v>3946</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3972</v>
      </c>
      <c r="E885" s="6" t="s">
        <v>3035</v>
      </c>
      <c r="F885" t="s">
        <v>3946</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3972</v>
      </c>
      <c r="E886" s="6" t="s">
        <v>3036</v>
      </c>
      <c r="F886" t="s">
        <v>3946</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3972</v>
      </c>
      <c r="E887" s="6" t="s">
        <v>3037</v>
      </c>
      <c r="F887" t="s">
        <v>3946</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3972</v>
      </c>
      <c r="E888" s="6" t="s">
        <v>3038</v>
      </c>
      <c r="F888" t="s">
        <v>3946</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3972</v>
      </c>
      <c r="E889" s="6" t="s">
        <v>3039</v>
      </c>
      <c r="F889" t="s">
        <v>3946</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3972</v>
      </c>
      <c r="E890" s="6" t="s">
        <v>3040</v>
      </c>
      <c r="F890" t="s">
        <v>3946</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3972</v>
      </c>
      <c r="E891" s="6" t="s">
        <v>3041</v>
      </c>
      <c r="F891" t="s">
        <v>3946</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3972</v>
      </c>
      <c r="E892" s="6" t="s">
        <v>3042</v>
      </c>
      <c r="F892" t="s">
        <v>3946</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3972</v>
      </c>
      <c r="E893" s="6" t="s">
        <v>3043</v>
      </c>
      <c r="F893" t="s">
        <v>3946</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3973</v>
      </c>
      <c r="E894" s="45" t="s">
        <v>3019</v>
      </c>
      <c r="F894" t="s">
        <v>3974</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3973</v>
      </c>
      <c r="E895" s="6" t="s">
        <v>3020</v>
      </c>
      <c r="F895" t="s">
        <v>3974</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3973</v>
      </c>
      <c r="E896" s="6" t="s">
        <v>3021</v>
      </c>
      <c r="F896" t="s">
        <v>3974</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3973</v>
      </c>
      <c r="E897" s="6" t="s">
        <v>3022</v>
      </c>
      <c r="F897" t="s">
        <v>3974</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3973</v>
      </c>
      <c r="E898" s="6" t="s">
        <v>3023</v>
      </c>
      <c r="F898" t="s">
        <v>3974</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3973</v>
      </c>
      <c r="E899" s="6" t="s">
        <v>3024</v>
      </c>
      <c r="F899" t="s">
        <v>3974</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3973</v>
      </c>
      <c r="E900" s="6" t="s">
        <v>3025</v>
      </c>
      <c r="F900" t="s">
        <v>3974</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3973</v>
      </c>
      <c r="E901" s="6" t="s">
        <v>3026</v>
      </c>
      <c r="F901" t="s">
        <v>3974</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3973</v>
      </c>
      <c r="E902" s="6" t="s">
        <v>3027</v>
      </c>
      <c r="F902" t="s">
        <v>3974</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3973</v>
      </c>
      <c r="E903" s="6" t="s">
        <v>3028</v>
      </c>
      <c r="F903" t="s">
        <v>3974</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3973</v>
      </c>
      <c r="E904" s="6" t="s">
        <v>3029</v>
      </c>
      <c r="F904" t="s">
        <v>3974</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3973</v>
      </c>
      <c r="E905" s="6" t="s">
        <v>3030</v>
      </c>
      <c r="F905" t="s">
        <v>3974</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3973</v>
      </c>
      <c r="E906" s="6" t="s">
        <v>3031</v>
      </c>
      <c r="F906" t="s">
        <v>3974</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3973</v>
      </c>
      <c r="E907" s="6" t="s">
        <v>3032</v>
      </c>
      <c r="F907" t="s">
        <v>3974</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3973</v>
      </c>
      <c r="E908" s="6" t="s">
        <v>3033</v>
      </c>
      <c r="F908" t="s">
        <v>3974</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3973</v>
      </c>
      <c r="E909" s="6" t="s">
        <v>3034</v>
      </c>
      <c r="F909" t="s">
        <v>3974</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3973</v>
      </c>
      <c r="E910" s="6" t="s">
        <v>3035</v>
      </c>
      <c r="F910" t="s">
        <v>3974</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3973</v>
      </c>
      <c r="E911" s="6" t="s">
        <v>3036</v>
      </c>
      <c r="F911" t="s">
        <v>3974</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3973</v>
      </c>
      <c r="E912" s="6" t="s">
        <v>3037</v>
      </c>
      <c r="F912" t="s">
        <v>3974</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3973</v>
      </c>
      <c r="E913" s="6" t="s">
        <v>3038</v>
      </c>
      <c r="F913" t="s">
        <v>3974</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3973</v>
      </c>
      <c r="E914" s="6" t="s">
        <v>3039</v>
      </c>
      <c r="F914" t="s">
        <v>3974</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3973</v>
      </c>
      <c r="E915" s="6" t="s">
        <v>3040</v>
      </c>
      <c r="F915" t="s">
        <v>3974</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3973</v>
      </c>
      <c r="E916" s="6" t="s">
        <v>3041</v>
      </c>
      <c r="F916" t="s">
        <v>3974</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3973</v>
      </c>
      <c r="E917" s="6" t="s">
        <v>3042</v>
      </c>
      <c r="F917" t="s">
        <v>3974</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3973</v>
      </c>
      <c r="E918" s="6" t="s">
        <v>3043</v>
      </c>
      <c r="F918" t="s">
        <v>3974</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3971</v>
      </c>
      <c r="F926" t="s">
        <v>3044</v>
      </c>
      <c r="G926" s="45" t="s">
        <v>3947</v>
      </c>
      <c r="H926" s="47">
        <v>925</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3972</v>
      </c>
      <c r="F927" t="s">
        <v>3044</v>
      </c>
      <c r="G927" s="45" t="s">
        <v>3946</v>
      </c>
      <c r="H927" s="47">
        <v>926</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3973</v>
      </c>
      <c r="F928" t="s">
        <v>3044</v>
      </c>
      <c r="G928" s="45" t="s">
        <v>3948</v>
      </c>
      <c r="H928" s="47">
        <v>927</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3971</v>
      </c>
      <c r="F936" t="s">
        <v>2729</v>
      </c>
      <c r="G936" s="45" t="s">
        <v>3947</v>
      </c>
      <c r="H936" s="47">
        <v>935</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3972</v>
      </c>
      <c r="F937" t="s">
        <v>2729</v>
      </c>
      <c r="G937" s="45" t="s">
        <v>3946</v>
      </c>
      <c r="H937" s="47">
        <v>936</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3973</v>
      </c>
      <c r="F938" t="s">
        <v>2729</v>
      </c>
      <c r="G938" s="45" t="s">
        <v>3948</v>
      </c>
      <c r="H938" s="47">
        <v>937</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3971</v>
      </c>
      <c r="F946" t="s">
        <v>2985</v>
      </c>
      <c r="G946" s="45" t="s">
        <v>3947</v>
      </c>
      <c r="H946" s="4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3972</v>
      </c>
      <c r="F947" t="s">
        <v>2985</v>
      </c>
      <c r="G947" s="45" t="s">
        <v>3946</v>
      </c>
      <c r="H947" s="4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3973</v>
      </c>
      <c r="F948" t="s">
        <v>2985</v>
      </c>
      <c r="G948" s="45" t="s">
        <v>3948</v>
      </c>
      <c r="H948" s="4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3971</v>
      </c>
      <c r="F956" t="s">
        <v>2986</v>
      </c>
      <c r="G956" s="45" t="s">
        <v>3947</v>
      </c>
      <c r="H956" s="4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3972</v>
      </c>
      <c r="F957" t="s">
        <v>2986</v>
      </c>
      <c r="G957" s="45" t="s">
        <v>3946</v>
      </c>
      <c r="H957" s="4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3973</v>
      </c>
      <c r="F958" t="s">
        <v>2986</v>
      </c>
      <c r="G958" s="45" t="s">
        <v>3948</v>
      </c>
      <c r="H958" s="4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3971</v>
      </c>
      <c r="F966" t="s">
        <v>2987</v>
      </c>
      <c r="G966" s="45" t="s">
        <v>3947</v>
      </c>
      <c r="H966" s="4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3972</v>
      </c>
      <c r="F967" t="s">
        <v>2987</v>
      </c>
      <c r="G967" s="45" t="s">
        <v>3946</v>
      </c>
      <c r="H967" s="4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3973</v>
      </c>
      <c r="F968" t="s">
        <v>2987</v>
      </c>
      <c r="G968" s="45" t="s">
        <v>3948</v>
      </c>
      <c r="H968" s="4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3971</v>
      </c>
      <c r="F976" t="s">
        <v>2988</v>
      </c>
      <c r="G976" s="45" t="s">
        <v>3947</v>
      </c>
      <c r="H976" s="4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3972</v>
      </c>
      <c r="F977" t="s">
        <v>2988</v>
      </c>
      <c r="G977" s="45" t="s">
        <v>3946</v>
      </c>
      <c r="H977" s="4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3973</v>
      </c>
      <c r="F978" t="s">
        <v>2988</v>
      </c>
      <c r="G978" s="45" t="s">
        <v>3948</v>
      </c>
      <c r="H978" s="4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3971</v>
      </c>
      <c r="F986" t="s">
        <v>2989</v>
      </c>
      <c r="G986" s="45" t="s">
        <v>3947</v>
      </c>
      <c r="H986" s="4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3972</v>
      </c>
      <c r="F987" t="s">
        <v>2989</v>
      </c>
      <c r="G987" s="45" t="s">
        <v>3946</v>
      </c>
      <c r="H987" s="4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3973</v>
      </c>
      <c r="F988" t="s">
        <v>2989</v>
      </c>
      <c r="G988" s="45" t="s">
        <v>3948</v>
      </c>
      <c r="H988" s="4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3971</v>
      </c>
      <c r="F996" t="s">
        <v>2990</v>
      </c>
      <c r="G996" s="45" t="s">
        <v>3947</v>
      </c>
      <c r="H996" s="47">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3972</v>
      </c>
      <c r="F997" t="s">
        <v>2990</v>
      </c>
      <c r="G997" s="45" t="s">
        <v>3946</v>
      </c>
      <c r="H997" s="47">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3973</v>
      </c>
      <c r="F998" t="s">
        <v>2990</v>
      </c>
      <c r="G998" s="45" t="s">
        <v>3948</v>
      </c>
      <c r="H998" s="47">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3971</v>
      </c>
      <c r="F1006" t="s">
        <v>2991</v>
      </c>
      <c r="G1006" s="45" t="s">
        <v>3947</v>
      </c>
      <c r="H1006" s="47">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3972</v>
      </c>
      <c r="F1007" t="s">
        <v>2991</v>
      </c>
      <c r="G1007" s="45" t="s">
        <v>3946</v>
      </c>
      <c r="H1007" s="47">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3973</v>
      </c>
      <c r="F1008" t="s">
        <v>2991</v>
      </c>
      <c r="G1008" s="45" t="s">
        <v>3948</v>
      </c>
      <c r="H1008" s="47">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3971</v>
      </c>
      <c r="F1016" t="s">
        <v>2549</v>
      </c>
      <c r="G1016" s="45" t="s">
        <v>3947</v>
      </c>
      <c r="H1016" s="47">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3972</v>
      </c>
      <c r="F1017" t="s">
        <v>2549</v>
      </c>
      <c r="G1017" s="45" t="s">
        <v>3946</v>
      </c>
      <c r="H1017" s="47">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3973</v>
      </c>
      <c r="F1018" t="s">
        <v>2549</v>
      </c>
      <c r="G1018" s="45" t="s">
        <v>3948</v>
      </c>
      <c r="H1018" s="47">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3971</v>
      </c>
      <c r="F1026" t="s">
        <v>2992</v>
      </c>
      <c r="G1026" s="45" t="s">
        <v>3947</v>
      </c>
      <c r="H1026" s="47">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3972</v>
      </c>
      <c r="F1027" t="s">
        <v>2992</v>
      </c>
      <c r="G1027" s="45" t="s">
        <v>3946</v>
      </c>
      <c r="H1027" s="47">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3973</v>
      </c>
      <c r="F1028" t="s">
        <v>2992</v>
      </c>
      <c r="G1028" s="45" t="s">
        <v>3948</v>
      </c>
      <c r="H1028" s="47">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3971</v>
      </c>
      <c r="F1036" t="s">
        <v>2993</v>
      </c>
      <c r="G1036" s="45" t="s">
        <v>3947</v>
      </c>
      <c r="H1036" s="47">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3972</v>
      </c>
      <c r="F1037" t="s">
        <v>2993</v>
      </c>
      <c r="G1037" s="45" t="s">
        <v>3946</v>
      </c>
      <c r="H1037" s="47">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3973</v>
      </c>
      <c r="F1038" t="s">
        <v>2993</v>
      </c>
      <c r="G1038" s="45" t="s">
        <v>3948</v>
      </c>
      <c r="H1038" s="47">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3971</v>
      </c>
      <c r="F1046" t="s">
        <v>2994</v>
      </c>
      <c r="G1046" s="45" t="s">
        <v>3947</v>
      </c>
      <c r="H1046" s="47">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3972</v>
      </c>
      <c r="F1047" t="s">
        <v>2994</v>
      </c>
      <c r="G1047" s="45" t="s">
        <v>3946</v>
      </c>
      <c r="H1047" s="47">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3973</v>
      </c>
      <c r="F1048" t="s">
        <v>2994</v>
      </c>
      <c r="G1048" s="45" t="s">
        <v>3948</v>
      </c>
      <c r="H1048" s="47">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3971</v>
      </c>
      <c r="F1056" t="s">
        <v>2550</v>
      </c>
      <c r="G1056" s="45" t="s">
        <v>3947</v>
      </c>
      <c r="H1056" s="47">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3972</v>
      </c>
      <c r="F1057" t="s">
        <v>2550</v>
      </c>
      <c r="G1057" s="45" t="s">
        <v>3946</v>
      </c>
      <c r="H1057" s="47">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3973</v>
      </c>
      <c r="F1058" t="s">
        <v>2550</v>
      </c>
      <c r="G1058" s="45" t="s">
        <v>3948</v>
      </c>
      <c r="H1058" s="47">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3971</v>
      </c>
      <c r="F1066" t="s">
        <v>2995</v>
      </c>
      <c r="G1066" s="45" t="s">
        <v>3947</v>
      </c>
      <c r="H1066" s="47">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3972</v>
      </c>
      <c r="F1067" t="s">
        <v>2995</v>
      </c>
      <c r="G1067" s="45" t="s">
        <v>3946</v>
      </c>
      <c r="H1067" s="47">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3973</v>
      </c>
      <c r="F1068" t="s">
        <v>2995</v>
      </c>
      <c r="G1068" s="45" t="s">
        <v>3948</v>
      </c>
      <c r="H1068" s="47">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3971</v>
      </c>
      <c r="F1076" t="s">
        <v>2996</v>
      </c>
      <c r="G1076" s="45" t="s">
        <v>3947</v>
      </c>
      <c r="H1076" s="47">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3972</v>
      </c>
      <c r="F1077" t="s">
        <v>2996</v>
      </c>
      <c r="G1077" s="45" t="s">
        <v>3946</v>
      </c>
      <c r="H1077" s="47">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3973</v>
      </c>
      <c r="F1078" t="s">
        <v>2996</v>
      </c>
      <c r="G1078" s="45" t="s">
        <v>3948</v>
      </c>
      <c r="H1078" s="47">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3971</v>
      </c>
      <c r="F1086" t="s">
        <v>2997</v>
      </c>
      <c r="G1086" s="45" t="s">
        <v>3947</v>
      </c>
      <c r="H1086" s="47">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3972</v>
      </c>
      <c r="F1087" t="s">
        <v>2997</v>
      </c>
      <c r="G1087" s="45" t="s">
        <v>3946</v>
      </c>
      <c r="H1087" s="47">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3973</v>
      </c>
      <c r="F1088" t="s">
        <v>2997</v>
      </c>
      <c r="G1088" s="45" t="s">
        <v>3948</v>
      </c>
      <c r="H1088" s="47">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3971</v>
      </c>
      <c r="F1096" t="s">
        <v>2998</v>
      </c>
      <c r="G1096" s="45" t="s">
        <v>3947</v>
      </c>
      <c r="H1096" s="47">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3972</v>
      </c>
      <c r="F1097" t="s">
        <v>2998</v>
      </c>
      <c r="G1097" s="45" t="s">
        <v>3946</v>
      </c>
      <c r="H1097" s="47">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3973</v>
      </c>
      <c r="F1098" t="s">
        <v>2998</v>
      </c>
      <c r="G1098" s="45" t="s">
        <v>3948</v>
      </c>
      <c r="H1098" s="47">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3971</v>
      </c>
      <c r="F1106" t="s">
        <v>2999</v>
      </c>
      <c r="G1106" s="45" t="s">
        <v>3947</v>
      </c>
      <c r="H1106" s="47">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3972</v>
      </c>
      <c r="F1107" t="s">
        <v>2999</v>
      </c>
      <c r="G1107" s="45" t="s">
        <v>3946</v>
      </c>
      <c r="H1107" s="47">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3973</v>
      </c>
      <c r="F1108" t="s">
        <v>2999</v>
      </c>
      <c r="G1108" s="45" t="s">
        <v>3948</v>
      </c>
      <c r="H1108" s="47">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3971</v>
      </c>
      <c r="F1116" t="s">
        <v>3000</v>
      </c>
      <c r="G1116" s="45" t="s">
        <v>3947</v>
      </c>
      <c r="H1116" s="47">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3972</v>
      </c>
      <c r="F1117" t="s">
        <v>3000</v>
      </c>
      <c r="G1117" s="45" t="s">
        <v>3946</v>
      </c>
      <c r="H1117" s="47">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3973</v>
      </c>
      <c r="F1118" t="s">
        <v>3000</v>
      </c>
      <c r="G1118" s="45" t="s">
        <v>3948</v>
      </c>
      <c r="H1118" s="47">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3971</v>
      </c>
      <c r="F1126" t="s">
        <v>3001</v>
      </c>
      <c r="G1126" s="45" t="s">
        <v>3947</v>
      </c>
      <c r="H1126" s="47">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3972</v>
      </c>
      <c r="F1127" t="s">
        <v>3001</v>
      </c>
      <c r="G1127" s="45" t="s">
        <v>3946</v>
      </c>
      <c r="H1127" s="47">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3973</v>
      </c>
      <c r="F1128" t="s">
        <v>3001</v>
      </c>
      <c r="G1128" s="45" t="s">
        <v>3948</v>
      </c>
      <c r="H1128" s="47">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3971</v>
      </c>
      <c r="F1136" t="s">
        <v>3002</v>
      </c>
      <c r="G1136" s="45" t="s">
        <v>3947</v>
      </c>
      <c r="H1136" s="47">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3972</v>
      </c>
      <c r="F1137" t="s">
        <v>3002</v>
      </c>
      <c r="G1137" s="45" t="s">
        <v>3946</v>
      </c>
      <c r="H1137" s="47">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3973</v>
      </c>
      <c r="F1138" t="s">
        <v>3002</v>
      </c>
      <c r="G1138" s="45" t="s">
        <v>3948</v>
      </c>
      <c r="H1138" s="47">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3971</v>
      </c>
      <c r="F1146" t="s">
        <v>3003</v>
      </c>
      <c r="G1146" s="45" t="s">
        <v>3947</v>
      </c>
      <c r="H1146" s="47">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3972</v>
      </c>
      <c r="F1147" t="s">
        <v>3003</v>
      </c>
      <c r="G1147" s="45" t="s">
        <v>3946</v>
      </c>
      <c r="H1147" s="47">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3973</v>
      </c>
      <c r="F1148" t="s">
        <v>3003</v>
      </c>
      <c r="G1148" s="45" t="s">
        <v>3948</v>
      </c>
      <c r="H1148" s="47">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3971</v>
      </c>
      <c r="F1156" t="s">
        <v>3045</v>
      </c>
      <c r="G1156" s="45" t="s">
        <v>3947</v>
      </c>
      <c r="H1156" s="47">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3972</v>
      </c>
      <c r="F1157" t="s">
        <v>3045</v>
      </c>
      <c r="G1157" s="45" t="s">
        <v>3946</v>
      </c>
      <c r="H1157" s="47">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3973</v>
      </c>
      <c r="F1158" t="s">
        <v>3045</v>
      </c>
      <c r="G1158" s="45" t="s">
        <v>3948</v>
      </c>
      <c r="H1158" s="47">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3971</v>
      </c>
      <c r="F1166" t="s">
        <v>3004</v>
      </c>
      <c r="G1166" s="45" t="s">
        <v>3947</v>
      </c>
      <c r="H1166" s="47">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3972</v>
      </c>
      <c r="F1167" t="s">
        <v>3004</v>
      </c>
      <c r="G1167" s="45" t="s">
        <v>3946</v>
      </c>
      <c r="H1167" s="47">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3973</v>
      </c>
      <c r="F1168" t="s">
        <v>3004</v>
      </c>
      <c r="G1168" s="45" t="s">
        <v>3948</v>
      </c>
      <c r="H1168" s="47">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3942</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3971</v>
      </c>
      <c r="F1431" t="s">
        <v>3044</v>
      </c>
      <c r="G1431" s="45" t="s">
        <v>3947</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3972</v>
      </c>
      <c r="F1432" t="s">
        <v>3044</v>
      </c>
      <c r="G1432" s="45" t="s">
        <v>3946</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3973</v>
      </c>
      <c r="F1433" t="s">
        <v>3044</v>
      </c>
      <c r="G1433" s="45" t="s">
        <v>3948</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40</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3971</v>
      </c>
      <c r="F1441" t="s">
        <v>2729</v>
      </c>
      <c r="G1441" s="45" t="s">
        <v>3947</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3972</v>
      </c>
      <c r="F1442" t="s">
        <v>2729</v>
      </c>
      <c r="G1442" s="45" t="s">
        <v>3946</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3973</v>
      </c>
      <c r="F1443" t="s">
        <v>2729</v>
      </c>
      <c r="G1443" s="45" t="s">
        <v>3948</v>
      </c>
      <c r="H1443" s="47">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3971</v>
      </c>
      <c r="F1451" t="s">
        <v>2985</v>
      </c>
      <c r="G1451" s="45" t="s">
        <v>3947</v>
      </c>
      <c r="H1451" s="47">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3972</v>
      </c>
      <c r="F1452" t="s">
        <v>2985</v>
      </c>
      <c r="G1452" s="45" t="s">
        <v>3946</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3973</v>
      </c>
      <c r="F1453" t="s">
        <v>2985</v>
      </c>
      <c r="G1453" s="45" t="s">
        <v>3948</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40</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3971</v>
      </c>
      <c r="F1461" t="s">
        <v>2986</v>
      </c>
      <c r="G1461" s="45" t="s">
        <v>3947</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3972</v>
      </c>
      <c r="F1462" t="s">
        <v>2986</v>
      </c>
      <c r="G1462" s="45" t="s">
        <v>3946</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3973</v>
      </c>
      <c r="F1463" t="s">
        <v>2986</v>
      </c>
      <c r="G1463" s="45" t="s">
        <v>3948</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3971</v>
      </c>
      <c r="F1471" t="s">
        <v>2987</v>
      </c>
      <c r="G1471" s="45" t="s">
        <v>3947</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3972</v>
      </c>
      <c r="F1472" t="s">
        <v>2987</v>
      </c>
      <c r="G1472" s="45" t="s">
        <v>3946</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3973</v>
      </c>
      <c r="F1473" t="s">
        <v>2987</v>
      </c>
      <c r="G1473" s="45" t="s">
        <v>3948</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40</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3971</v>
      </c>
      <c r="F1481" t="s">
        <v>2988</v>
      </c>
      <c r="G1481" s="45" t="s">
        <v>3947</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3972</v>
      </c>
      <c r="F1482" t="s">
        <v>2988</v>
      </c>
      <c r="G1482" s="45" t="s">
        <v>3946</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3973</v>
      </c>
      <c r="F1483" t="s">
        <v>2988</v>
      </c>
      <c r="G1483" s="45" t="s">
        <v>3948</v>
      </c>
      <c r="H1483" s="47">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3971</v>
      </c>
      <c r="F1491" t="s">
        <v>2989</v>
      </c>
      <c r="G1491" s="45" t="s">
        <v>3947</v>
      </c>
      <c r="H1491" s="47">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3972</v>
      </c>
      <c r="F1492" t="s">
        <v>2989</v>
      </c>
      <c r="G1492" s="45" t="s">
        <v>3946</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3973</v>
      </c>
      <c r="F1493" t="s">
        <v>2989</v>
      </c>
      <c r="G1493" s="45" t="s">
        <v>3948</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40</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3971</v>
      </c>
      <c r="F1501" t="s">
        <v>2990</v>
      </c>
      <c r="G1501" s="45" t="s">
        <v>3947</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3972</v>
      </c>
      <c r="F1502" t="s">
        <v>2990</v>
      </c>
      <c r="G1502" s="45" t="s">
        <v>3946</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3973</v>
      </c>
      <c r="F1503" t="s">
        <v>2990</v>
      </c>
      <c r="G1503" s="45" t="s">
        <v>3948</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3971</v>
      </c>
      <c r="F1511" t="s">
        <v>2991</v>
      </c>
      <c r="G1511" s="45" t="s">
        <v>3947</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3972</v>
      </c>
      <c r="F1512" t="s">
        <v>2991</v>
      </c>
      <c r="G1512" s="45" t="s">
        <v>3946</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3973</v>
      </c>
      <c r="F1513" t="s">
        <v>2991</v>
      </c>
      <c r="G1513" s="45" t="s">
        <v>3948</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40</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3971</v>
      </c>
      <c r="F1521" t="s">
        <v>2549</v>
      </c>
      <c r="G1521" s="45" t="s">
        <v>3947</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3972</v>
      </c>
      <c r="F1522" t="s">
        <v>2549</v>
      </c>
      <c r="G1522" s="45" t="s">
        <v>3946</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3973</v>
      </c>
      <c r="F1523" t="s">
        <v>2549</v>
      </c>
      <c r="G1523" s="45" t="s">
        <v>3948</v>
      </c>
      <c r="H1523" s="47">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40</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3971</v>
      </c>
      <c r="F1531" t="s">
        <v>2992</v>
      </c>
      <c r="G1531" s="45" t="s">
        <v>3947</v>
      </c>
      <c r="H1531" s="47">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3972</v>
      </c>
      <c r="F1532" t="s">
        <v>2992</v>
      </c>
      <c r="G1532" s="45" t="s">
        <v>3946</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3973</v>
      </c>
      <c r="F1533" t="s">
        <v>2992</v>
      </c>
      <c r="G1533" s="45" t="s">
        <v>3948</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40</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3971</v>
      </c>
      <c r="F1541" t="s">
        <v>2993</v>
      </c>
      <c r="G1541" s="45" t="s">
        <v>3947</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3972</v>
      </c>
      <c r="F1542" t="s">
        <v>2993</v>
      </c>
      <c r="G1542" s="45" t="s">
        <v>3946</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3973</v>
      </c>
      <c r="F1543" t="s">
        <v>2993</v>
      </c>
      <c r="G1543" s="45" t="s">
        <v>3948</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3971</v>
      </c>
      <c r="F1551" t="s">
        <v>2994</v>
      </c>
      <c r="G1551" s="45" t="s">
        <v>3947</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3972</v>
      </c>
      <c r="F1552" t="s">
        <v>2994</v>
      </c>
      <c r="G1552" s="45" t="s">
        <v>3946</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3973</v>
      </c>
      <c r="F1553" t="s">
        <v>2994</v>
      </c>
      <c r="G1553" s="45" t="s">
        <v>3948</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40</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3971</v>
      </c>
      <c r="F1561" t="s">
        <v>2550</v>
      </c>
      <c r="G1561" s="45" t="s">
        <v>3947</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3972</v>
      </c>
      <c r="F1562" t="s">
        <v>2550</v>
      </c>
      <c r="G1562" s="45" t="s">
        <v>3946</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3973</v>
      </c>
      <c r="F1563" t="s">
        <v>2550</v>
      </c>
      <c r="G1563" s="45" t="s">
        <v>3948</v>
      </c>
      <c r="H1563" s="47">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40</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3971</v>
      </c>
      <c r="F1571" t="s">
        <v>2995</v>
      </c>
      <c r="G1571" s="45" t="s">
        <v>3947</v>
      </c>
      <c r="H1571" s="47">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3972</v>
      </c>
      <c r="F1572" t="s">
        <v>2995</v>
      </c>
      <c r="G1572" s="45" t="s">
        <v>3946</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3973</v>
      </c>
      <c r="F1573" t="s">
        <v>2995</v>
      </c>
      <c r="G1573" s="45" t="s">
        <v>3948</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40</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3971</v>
      </c>
      <c r="F1581" t="s">
        <v>2996</v>
      </c>
      <c r="G1581" s="45" t="s">
        <v>3947</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3972</v>
      </c>
      <c r="F1582" t="s">
        <v>2996</v>
      </c>
      <c r="G1582" s="45" t="s">
        <v>3946</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3973</v>
      </c>
      <c r="F1583" t="s">
        <v>2996</v>
      </c>
      <c r="G1583" s="45" t="s">
        <v>3948</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3971</v>
      </c>
      <c r="F1591" t="s">
        <v>2997</v>
      </c>
      <c r="G1591" s="45" t="s">
        <v>3947</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3972</v>
      </c>
      <c r="F1592" t="s">
        <v>2997</v>
      </c>
      <c r="G1592" s="45" t="s">
        <v>3946</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3973</v>
      </c>
      <c r="F1593" t="s">
        <v>2997</v>
      </c>
      <c r="G1593" s="45" t="s">
        <v>3948</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40</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3971</v>
      </c>
      <c r="F1601" t="s">
        <v>2998</v>
      </c>
      <c r="G1601" s="45" t="s">
        <v>3947</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3972</v>
      </c>
      <c r="F1602" t="s">
        <v>2998</v>
      </c>
      <c r="G1602" s="45" t="s">
        <v>3946</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3973</v>
      </c>
      <c r="F1603" t="s">
        <v>2998</v>
      </c>
      <c r="G1603" s="45" t="s">
        <v>3948</v>
      </c>
      <c r="H1603" s="47">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40</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3971</v>
      </c>
      <c r="F1611" t="s">
        <v>2999</v>
      </c>
      <c r="G1611" s="45" t="s">
        <v>3947</v>
      </c>
      <c r="H1611" s="47">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3972</v>
      </c>
      <c r="F1612" t="s">
        <v>2999</v>
      </c>
      <c r="G1612" s="45" t="s">
        <v>3946</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3973</v>
      </c>
      <c r="F1613" t="s">
        <v>2999</v>
      </c>
      <c r="G1613" s="45" t="s">
        <v>3948</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40</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3971</v>
      </c>
      <c r="F1621" t="s">
        <v>3000</v>
      </c>
      <c r="G1621" s="45" t="s">
        <v>3947</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3972</v>
      </c>
      <c r="F1622" t="s">
        <v>3000</v>
      </c>
      <c r="G1622" s="45" t="s">
        <v>3946</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3973</v>
      </c>
      <c r="F1623" t="s">
        <v>3000</v>
      </c>
      <c r="G1623" s="45" t="s">
        <v>3948</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t="s">
        <v>40</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3971</v>
      </c>
      <c r="F1631" t="s">
        <v>3001</v>
      </c>
      <c r="G1631" s="45" t="s">
        <v>3947</v>
      </c>
      <c r="H1631" s="47">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3972</v>
      </c>
      <c r="F1632" t="s">
        <v>3001</v>
      </c>
      <c r="G1632" s="45" t="s">
        <v>3946</v>
      </c>
      <c r="H1632" s="47">
        <v>1631</v>
      </c>
      <c r="I1632" s="324" t="s">
        <v>41</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3973</v>
      </c>
      <c r="F1633" t="s">
        <v>3001</v>
      </c>
      <c r="G1633" s="45" t="s">
        <v>3948</v>
      </c>
      <c r="H1633" s="47">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t="s">
        <v>40</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3971</v>
      </c>
      <c r="F1641" t="s">
        <v>3002</v>
      </c>
      <c r="G1641" s="45" t="s">
        <v>3947</v>
      </c>
      <c r="H1641" s="47">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3972</v>
      </c>
      <c r="F1642" t="s">
        <v>3002</v>
      </c>
      <c r="G1642" s="45" t="s">
        <v>3946</v>
      </c>
      <c r="H1642" s="47">
        <v>1641</v>
      </c>
      <c r="I1642" s="324" t="s">
        <v>41</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3973</v>
      </c>
      <c r="F1643" t="s">
        <v>3002</v>
      </c>
      <c r="G1643" s="45" t="s">
        <v>3948</v>
      </c>
      <c r="H1643" s="47">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t="s">
        <v>40</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3971</v>
      </c>
      <c r="F1651" t="s">
        <v>3003</v>
      </c>
      <c r="G1651" s="45" t="s">
        <v>3947</v>
      </c>
      <c r="H1651" s="47">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3972</v>
      </c>
      <c r="F1652" t="s">
        <v>3003</v>
      </c>
      <c r="G1652" s="45" t="s">
        <v>3946</v>
      </c>
      <c r="H1652" s="47">
        <v>1651</v>
      </c>
      <c r="I1652" s="324" t="s">
        <v>41</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3973</v>
      </c>
      <c r="F1653" t="s">
        <v>3003</v>
      </c>
      <c r="G1653" s="45" t="s">
        <v>3948</v>
      </c>
      <c r="H1653" s="47">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t="s">
        <v>40</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3971</v>
      </c>
      <c r="F1661" t="s">
        <v>3045</v>
      </c>
      <c r="G1661" s="45" t="s">
        <v>3947</v>
      </c>
      <c r="H1661" s="47">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3972</v>
      </c>
      <c r="F1662" t="s">
        <v>3045</v>
      </c>
      <c r="G1662" s="45" t="s">
        <v>3946</v>
      </c>
      <c r="H1662" s="47">
        <v>1661</v>
      </c>
      <c r="I1662" s="324" t="s">
        <v>41</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3973</v>
      </c>
      <c r="F1663" t="s">
        <v>3045</v>
      </c>
      <c r="G1663" s="45" t="s">
        <v>3948</v>
      </c>
      <c r="H1663" s="47">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t="s">
        <v>40</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3971</v>
      </c>
      <c r="F1671" t="s">
        <v>3004</v>
      </c>
      <c r="G1671" s="45" t="s">
        <v>3947</v>
      </c>
      <c r="H1671" s="47">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3972</v>
      </c>
      <c r="F1672" t="s">
        <v>3004</v>
      </c>
      <c r="G1672" s="45" t="s">
        <v>3946</v>
      </c>
      <c r="H1672" s="47">
        <v>1671</v>
      </c>
      <c r="I1672" s="324" t="s">
        <v>41</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3973</v>
      </c>
      <c r="F1673" t="s">
        <v>3004</v>
      </c>
      <c r="G1673" s="45" t="s">
        <v>3948</v>
      </c>
      <c r="H1673" s="47">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3971</v>
      </c>
      <c r="F1681" t="s">
        <v>3044</v>
      </c>
      <c r="G1681" s="45" t="s">
        <v>3947</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3972</v>
      </c>
      <c r="F1682" t="s">
        <v>3044</v>
      </c>
      <c r="G1682" s="45" t="s">
        <v>3946</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3973</v>
      </c>
      <c r="F1683" t="s">
        <v>3044</v>
      </c>
      <c r="G1683" s="45" t="s">
        <v>3948</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3971</v>
      </c>
      <c r="F1691" t="s">
        <v>2729</v>
      </c>
      <c r="G1691" s="45" t="s">
        <v>3947</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3972</v>
      </c>
      <c r="F1692" t="s">
        <v>2729</v>
      </c>
      <c r="G1692" s="45" t="s">
        <v>3946</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3973</v>
      </c>
      <c r="F1693" t="s">
        <v>2729</v>
      </c>
      <c r="G1693" s="45" t="s">
        <v>3948</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3971</v>
      </c>
      <c r="F1701" t="s">
        <v>2985</v>
      </c>
      <c r="G1701" s="45" t="s">
        <v>3947</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3972</v>
      </c>
      <c r="F1702" t="s">
        <v>2985</v>
      </c>
      <c r="G1702" s="45" t="s">
        <v>3946</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3973</v>
      </c>
      <c r="F1703" t="s">
        <v>2985</v>
      </c>
      <c r="G1703" s="45" t="s">
        <v>3948</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3971</v>
      </c>
      <c r="F1711" t="s">
        <v>2986</v>
      </c>
      <c r="G1711" s="45" t="s">
        <v>3947</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3972</v>
      </c>
      <c r="F1712" t="s">
        <v>2986</v>
      </c>
      <c r="G1712" s="45" t="s">
        <v>3946</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3973</v>
      </c>
      <c r="F1713" t="s">
        <v>2986</v>
      </c>
      <c r="G1713" s="45" t="s">
        <v>3948</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3971</v>
      </c>
      <c r="F1721" t="s">
        <v>2987</v>
      </c>
      <c r="G1721" s="45" t="s">
        <v>3947</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3972</v>
      </c>
      <c r="F1722" t="s">
        <v>2987</v>
      </c>
      <c r="G1722" s="45" t="s">
        <v>3946</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3973</v>
      </c>
      <c r="F1723" t="s">
        <v>2987</v>
      </c>
      <c r="G1723" s="45" t="s">
        <v>3948</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3971</v>
      </c>
      <c r="F1731" t="s">
        <v>2988</v>
      </c>
      <c r="G1731" s="45" t="s">
        <v>3947</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3972</v>
      </c>
      <c r="F1732" t="s">
        <v>2988</v>
      </c>
      <c r="G1732" s="45" t="s">
        <v>3946</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3973</v>
      </c>
      <c r="F1733" t="s">
        <v>2988</v>
      </c>
      <c r="G1733" s="45" t="s">
        <v>3948</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3971</v>
      </c>
      <c r="F1741" t="s">
        <v>2989</v>
      </c>
      <c r="G1741" s="45" t="s">
        <v>3947</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3972</v>
      </c>
      <c r="F1742" t="s">
        <v>2989</v>
      </c>
      <c r="G1742" s="45" t="s">
        <v>3946</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3973</v>
      </c>
      <c r="F1743" t="s">
        <v>2989</v>
      </c>
      <c r="G1743" s="45" t="s">
        <v>3948</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3971</v>
      </c>
      <c r="F1751" t="s">
        <v>2990</v>
      </c>
      <c r="G1751" s="45" t="s">
        <v>3947</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3972</v>
      </c>
      <c r="F1752" t="s">
        <v>2990</v>
      </c>
      <c r="G1752" s="45" t="s">
        <v>3946</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3973</v>
      </c>
      <c r="F1753" t="s">
        <v>2990</v>
      </c>
      <c r="G1753" s="45" t="s">
        <v>3948</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3971</v>
      </c>
      <c r="F1761" t="s">
        <v>2991</v>
      </c>
      <c r="G1761" s="45" t="s">
        <v>3947</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3972</v>
      </c>
      <c r="F1762" t="s">
        <v>2991</v>
      </c>
      <c r="G1762" s="45" t="s">
        <v>3946</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3973</v>
      </c>
      <c r="F1763" t="s">
        <v>2991</v>
      </c>
      <c r="G1763" s="45" t="s">
        <v>3948</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3971</v>
      </c>
      <c r="F1771" t="s">
        <v>2549</v>
      </c>
      <c r="G1771" s="45" t="s">
        <v>3947</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3972</v>
      </c>
      <c r="F1772" t="s">
        <v>2549</v>
      </c>
      <c r="G1772" s="45" t="s">
        <v>3946</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3973</v>
      </c>
      <c r="F1773" t="s">
        <v>2549</v>
      </c>
      <c r="G1773" s="45" t="s">
        <v>3948</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3971</v>
      </c>
      <c r="F1781" t="s">
        <v>2992</v>
      </c>
      <c r="G1781" s="45" t="s">
        <v>3947</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3972</v>
      </c>
      <c r="F1782" t="s">
        <v>2992</v>
      </c>
      <c r="G1782" s="45" t="s">
        <v>3946</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3973</v>
      </c>
      <c r="F1783" t="s">
        <v>2992</v>
      </c>
      <c r="G1783" s="45" t="s">
        <v>3948</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3971</v>
      </c>
      <c r="F1791" t="s">
        <v>2993</v>
      </c>
      <c r="G1791" s="45" t="s">
        <v>3947</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3972</v>
      </c>
      <c r="F1792" t="s">
        <v>2993</v>
      </c>
      <c r="G1792" s="45" t="s">
        <v>3946</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3973</v>
      </c>
      <c r="F1793" t="s">
        <v>2993</v>
      </c>
      <c r="G1793" s="45" t="s">
        <v>3948</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3971</v>
      </c>
      <c r="F1801" t="s">
        <v>2994</v>
      </c>
      <c r="G1801" s="45" t="s">
        <v>3947</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3972</v>
      </c>
      <c r="F1802" t="s">
        <v>2994</v>
      </c>
      <c r="G1802" s="45" t="s">
        <v>3946</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3973</v>
      </c>
      <c r="F1803" t="s">
        <v>2994</v>
      </c>
      <c r="G1803" s="45" t="s">
        <v>3948</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3971</v>
      </c>
      <c r="F1811" t="s">
        <v>2550</v>
      </c>
      <c r="G1811" s="45" t="s">
        <v>3947</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3972</v>
      </c>
      <c r="F1812" t="s">
        <v>2550</v>
      </c>
      <c r="G1812" s="45" t="s">
        <v>3946</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3973</v>
      </c>
      <c r="F1813" t="s">
        <v>2550</v>
      </c>
      <c r="G1813" s="45" t="s">
        <v>3948</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3971</v>
      </c>
      <c r="F1821" t="s">
        <v>2995</v>
      </c>
      <c r="G1821" s="45" t="s">
        <v>3947</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3972</v>
      </c>
      <c r="F1822" t="s">
        <v>2995</v>
      </c>
      <c r="G1822" s="45" t="s">
        <v>3946</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3973</v>
      </c>
      <c r="F1823" t="s">
        <v>2995</v>
      </c>
      <c r="G1823" s="45" t="s">
        <v>3948</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3971</v>
      </c>
      <c r="F1831" t="s">
        <v>2996</v>
      </c>
      <c r="G1831" s="45" t="s">
        <v>3947</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3972</v>
      </c>
      <c r="F1832" t="s">
        <v>2996</v>
      </c>
      <c r="G1832" s="45" t="s">
        <v>3946</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3973</v>
      </c>
      <c r="F1833" t="s">
        <v>2996</v>
      </c>
      <c r="G1833" s="45" t="s">
        <v>3948</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3971</v>
      </c>
      <c r="F1841" t="s">
        <v>2997</v>
      </c>
      <c r="G1841" s="45" t="s">
        <v>3947</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3972</v>
      </c>
      <c r="F1842" t="s">
        <v>2997</v>
      </c>
      <c r="G1842" s="45" t="s">
        <v>3946</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3973</v>
      </c>
      <c r="F1843" t="s">
        <v>2997</v>
      </c>
      <c r="G1843" s="45" t="s">
        <v>3948</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3971</v>
      </c>
      <c r="F1851" t="s">
        <v>2998</v>
      </c>
      <c r="G1851" s="45" t="s">
        <v>3947</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3972</v>
      </c>
      <c r="F1852" t="s">
        <v>2998</v>
      </c>
      <c r="G1852" s="45" t="s">
        <v>3946</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3973</v>
      </c>
      <c r="F1853" t="s">
        <v>2998</v>
      </c>
      <c r="G1853" s="45" t="s">
        <v>3948</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3971</v>
      </c>
      <c r="F1861" t="s">
        <v>2999</v>
      </c>
      <c r="G1861" s="45" t="s">
        <v>3947</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3972</v>
      </c>
      <c r="F1862" t="s">
        <v>2999</v>
      </c>
      <c r="G1862" s="45" t="s">
        <v>3946</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3973</v>
      </c>
      <c r="F1863" t="s">
        <v>2999</v>
      </c>
      <c r="G1863" s="45" t="s">
        <v>3948</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3971</v>
      </c>
      <c r="F1871" t="s">
        <v>3000</v>
      </c>
      <c r="G1871" s="45" t="s">
        <v>3947</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3972</v>
      </c>
      <c r="F1872" t="s">
        <v>3000</v>
      </c>
      <c r="G1872" s="45" t="s">
        <v>3946</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3973</v>
      </c>
      <c r="F1873" t="s">
        <v>3000</v>
      </c>
      <c r="G1873" s="45" t="s">
        <v>3948</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3971</v>
      </c>
      <c r="F1881" t="s">
        <v>3001</v>
      </c>
      <c r="G1881" s="45" t="s">
        <v>3947</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3972</v>
      </c>
      <c r="F1882" t="s">
        <v>3001</v>
      </c>
      <c r="G1882" s="45" t="s">
        <v>3946</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3973</v>
      </c>
      <c r="F1883" t="s">
        <v>3001</v>
      </c>
      <c r="G1883" s="45" t="s">
        <v>3948</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3971</v>
      </c>
      <c r="F1891" t="s">
        <v>3002</v>
      </c>
      <c r="G1891" s="45" t="s">
        <v>3947</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3972</v>
      </c>
      <c r="F1892" t="s">
        <v>3002</v>
      </c>
      <c r="G1892" s="45" t="s">
        <v>3946</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3973</v>
      </c>
      <c r="F1893" t="s">
        <v>3002</v>
      </c>
      <c r="G1893" s="45" t="s">
        <v>3948</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3971</v>
      </c>
      <c r="F1901" t="s">
        <v>3003</v>
      </c>
      <c r="G1901" s="45" t="s">
        <v>3947</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3972</v>
      </c>
      <c r="F1902" t="s">
        <v>3003</v>
      </c>
      <c r="G1902" s="45" t="s">
        <v>3946</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3973</v>
      </c>
      <c r="F1903" t="s">
        <v>3003</v>
      </c>
      <c r="G1903" s="45" t="s">
        <v>3948</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3971</v>
      </c>
      <c r="F1911" t="s">
        <v>3045</v>
      </c>
      <c r="G1911" s="45" t="s">
        <v>3947</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3972</v>
      </c>
      <c r="F1912" t="s">
        <v>3045</v>
      </c>
      <c r="G1912" s="45" t="s">
        <v>3946</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3973</v>
      </c>
      <c r="F1913" t="s">
        <v>3045</v>
      </c>
      <c r="G1913" s="45" t="s">
        <v>3948</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3971</v>
      </c>
      <c r="F1921" t="s">
        <v>3004</v>
      </c>
      <c r="G1921" s="45" t="s">
        <v>3947</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3972</v>
      </c>
      <c r="F1922" t="s">
        <v>3004</v>
      </c>
      <c r="G1922" s="45" t="s">
        <v>3946</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3973</v>
      </c>
      <c r="F1923" t="s">
        <v>3004</v>
      </c>
      <c r="G1923" s="45" t="s">
        <v>3948</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3971</v>
      </c>
      <c r="F1931" t="s">
        <v>3044</v>
      </c>
      <c r="G1931" s="45" t="s">
        <v>3947</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3972</v>
      </c>
      <c r="F1932" t="s">
        <v>3044</v>
      </c>
      <c r="G1932" s="45" t="s">
        <v>3946</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3973</v>
      </c>
      <c r="F1933" t="s">
        <v>3044</v>
      </c>
      <c r="G1933" s="45" t="s">
        <v>3948</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3971</v>
      </c>
      <c r="F1941" t="s">
        <v>2729</v>
      </c>
      <c r="G1941" s="45" t="s">
        <v>3947</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3972</v>
      </c>
      <c r="F1942" t="s">
        <v>2729</v>
      </c>
      <c r="G1942" s="45" t="s">
        <v>3946</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3973</v>
      </c>
      <c r="F1943" t="s">
        <v>2729</v>
      </c>
      <c r="G1943" s="45" t="s">
        <v>3948</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3971</v>
      </c>
      <c r="F1951" t="s">
        <v>2985</v>
      </c>
      <c r="G1951" s="45" t="s">
        <v>3947</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3972</v>
      </c>
      <c r="F1952" t="s">
        <v>2985</v>
      </c>
      <c r="G1952" s="45" t="s">
        <v>3946</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3973</v>
      </c>
      <c r="F1953" t="s">
        <v>2985</v>
      </c>
      <c r="G1953" s="45" t="s">
        <v>3948</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3971</v>
      </c>
      <c r="F1961" t="s">
        <v>2986</v>
      </c>
      <c r="G1961" s="45" t="s">
        <v>3947</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3972</v>
      </c>
      <c r="F1962" t="s">
        <v>2986</v>
      </c>
      <c r="G1962" s="45" t="s">
        <v>3946</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3973</v>
      </c>
      <c r="F1963" t="s">
        <v>2986</v>
      </c>
      <c r="G1963" s="45" t="s">
        <v>3948</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3971</v>
      </c>
      <c r="F1971" t="s">
        <v>2987</v>
      </c>
      <c r="G1971" s="45" t="s">
        <v>3947</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3972</v>
      </c>
      <c r="F1972" t="s">
        <v>2987</v>
      </c>
      <c r="G1972" s="45" t="s">
        <v>3946</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3973</v>
      </c>
      <c r="F1973" t="s">
        <v>2987</v>
      </c>
      <c r="G1973" s="45" t="s">
        <v>3948</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3971</v>
      </c>
      <c r="F1981" t="s">
        <v>2988</v>
      </c>
      <c r="G1981" s="45" t="s">
        <v>3947</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3972</v>
      </c>
      <c r="F1982" t="s">
        <v>2988</v>
      </c>
      <c r="G1982" s="45" t="s">
        <v>3946</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3973</v>
      </c>
      <c r="F1983" t="s">
        <v>2988</v>
      </c>
      <c r="G1983" s="45" t="s">
        <v>3948</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3971</v>
      </c>
      <c r="F1991" t="s">
        <v>2989</v>
      </c>
      <c r="G1991" s="45" t="s">
        <v>3947</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3972</v>
      </c>
      <c r="F1992" t="s">
        <v>2989</v>
      </c>
      <c r="G1992" s="45" t="s">
        <v>3946</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3973</v>
      </c>
      <c r="F1993" t="s">
        <v>2989</v>
      </c>
      <c r="G1993" s="45" t="s">
        <v>3948</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3971</v>
      </c>
      <c r="F2001" t="s">
        <v>2990</v>
      </c>
      <c r="G2001" s="45" t="s">
        <v>3947</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3972</v>
      </c>
      <c r="F2002" t="s">
        <v>2990</v>
      </c>
      <c r="G2002" s="45" t="s">
        <v>3946</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3973</v>
      </c>
      <c r="F2003" t="s">
        <v>2990</v>
      </c>
      <c r="G2003" s="45" t="s">
        <v>3948</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3971</v>
      </c>
      <c r="F2011" t="s">
        <v>2991</v>
      </c>
      <c r="G2011" s="45" t="s">
        <v>3947</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3972</v>
      </c>
      <c r="F2012" t="s">
        <v>2991</v>
      </c>
      <c r="G2012" s="45" t="s">
        <v>3946</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3973</v>
      </c>
      <c r="F2013" t="s">
        <v>2991</v>
      </c>
      <c r="G2013" s="45" t="s">
        <v>3948</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3971</v>
      </c>
      <c r="F2021" t="s">
        <v>2549</v>
      </c>
      <c r="G2021" s="45" t="s">
        <v>3947</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3972</v>
      </c>
      <c r="F2022" t="s">
        <v>2549</v>
      </c>
      <c r="G2022" s="45" t="s">
        <v>3946</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3973</v>
      </c>
      <c r="F2023" t="s">
        <v>2549</v>
      </c>
      <c r="G2023" s="45" t="s">
        <v>3948</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3971</v>
      </c>
      <c r="F2031" t="s">
        <v>2992</v>
      </c>
      <c r="G2031" s="45" t="s">
        <v>3947</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3972</v>
      </c>
      <c r="F2032" t="s">
        <v>2992</v>
      </c>
      <c r="G2032" s="45" t="s">
        <v>3946</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3973</v>
      </c>
      <c r="F2033" t="s">
        <v>2992</v>
      </c>
      <c r="G2033" s="45" t="s">
        <v>3948</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3971</v>
      </c>
      <c r="F2041" t="s">
        <v>2993</v>
      </c>
      <c r="G2041" s="45" t="s">
        <v>3947</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3972</v>
      </c>
      <c r="F2042" t="s">
        <v>2993</v>
      </c>
      <c r="G2042" s="45" t="s">
        <v>3946</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3973</v>
      </c>
      <c r="F2043" t="s">
        <v>2993</v>
      </c>
      <c r="G2043" s="45" t="s">
        <v>3948</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3971</v>
      </c>
      <c r="F2051" t="s">
        <v>2994</v>
      </c>
      <c r="G2051" s="45" t="s">
        <v>3947</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3972</v>
      </c>
      <c r="F2052" t="s">
        <v>2994</v>
      </c>
      <c r="G2052" s="45" t="s">
        <v>3946</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3973</v>
      </c>
      <c r="F2053" t="s">
        <v>2994</v>
      </c>
      <c r="G2053" s="45" t="s">
        <v>3948</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3971</v>
      </c>
      <c r="F2061" t="s">
        <v>2550</v>
      </c>
      <c r="G2061" s="45" t="s">
        <v>3947</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3972</v>
      </c>
      <c r="F2062" t="s">
        <v>2550</v>
      </c>
      <c r="G2062" s="45" t="s">
        <v>3946</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3973</v>
      </c>
      <c r="F2063" t="s">
        <v>2550</v>
      </c>
      <c r="G2063" s="45" t="s">
        <v>3948</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3971</v>
      </c>
      <c r="F2071" t="s">
        <v>2995</v>
      </c>
      <c r="G2071" s="45" t="s">
        <v>3947</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3972</v>
      </c>
      <c r="F2072" t="s">
        <v>2995</v>
      </c>
      <c r="G2072" s="45" t="s">
        <v>3946</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3973</v>
      </c>
      <c r="F2073" t="s">
        <v>2995</v>
      </c>
      <c r="G2073" s="45" t="s">
        <v>3948</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3971</v>
      </c>
      <c r="F2081" t="s">
        <v>2996</v>
      </c>
      <c r="G2081" s="45" t="s">
        <v>3947</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3972</v>
      </c>
      <c r="F2082" t="s">
        <v>2996</v>
      </c>
      <c r="G2082" s="45" t="s">
        <v>3946</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3973</v>
      </c>
      <c r="F2083" t="s">
        <v>2996</v>
      </c>
      <c r="G2083" s="45" t="s">
        <v>3948</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3971</v>
      </c>
      <c r="F2091" t="s">
        <v>2997</v>
      </c>
      <c r="G2091" s="45" t="s">
        <v>3947</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3972</v>
      </c>
      <c r="F2092" t="s">
        <v>2997</v>
      </c>
      <c r="G2092" s="45" t="s">
        <v>3946</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3973</v>
      </c>
      <c r="F2093" t="s">
        <v>2997</v>
      </c>
      <c r="G2093" s="45" t="s">
        <v>3948</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3971</v>
      </c>
      <c r="F2101" t="s">
        <v>2998</v>
      </c>
      <c r="G2101" s="45" t="s">
        <v>3947</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3972</v>
      </c>
      <c r="F2102" t="s">
        <v>2998</v>
      </c>
      <c r="G2102" s="45" t="s">
        <v>3946</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3973</v>
      </c>
      <c r="F2103" t="s">
        <v>2998</v>
      </c>
      <c r="G2103" s="45" t="s">
        <v>3948</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3971</v>
      </c>
      <c r="F2111" t="s">
        <v>2999</v>
      </c>
      <c r="G2111" s="45" t="s">
        <v>3947</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3972</v>
      </c>
      <c r="F2112" t="s">
        <v>2999</v>
      </c>
      <c r="G2112" s="45" t="s">
        <v>3946</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3973</v>
      </c>
      <c r="F2113" t="s">
        <v>2999</v>
      </c>
      <c r="G2113" s="45" t="s">
        <v>3948</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3971</v>
      </c>
      <c r="F2121" t="s">
        <v>3000</v>
      </c>
      <c r="G2121" s="45" t="s">
        <v>3947</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3972</v>
      </c>
      <c r="F2122" t="s">
        <v>3000</v>
      </c>
      <c r="G2122" s="45" t="s">
        <v>3946</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3973</v>
      </c>
      <c r="F2123" t="s">
        <v>3000</v>
      </c>
      <c r="G2123" s="45" t="s">
        <v>3948</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3971</v>
      </c>
      <c r="F2131" t="s">
        <v>3001</v>
      </c>
      <c r="G2131" s="45" t="s">
        <v>3947</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3972</v>
      </c>
      <c r="F2132" t="s">
        <v>3001</v>
      </c>
      <c r="G2132" s="45" t="s">
        <v>3946</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3973</v>
      </c>
      <c r="F2133" t="s">
        <v>3001</v>
      </c>
      <c r="G2133" s="45" t="s">
        <v>3948</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3971</v>
      </c>
      <c r="F2141" t="s">
        <v>3002</v>
      </c>
      <c r="G2141" s="45" t="s">
        <v>3947</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3972</v>
      </c>
      <c r="F2142" t="s">
        <v>3002</v>
      </c>
      <c r="G2142" s="45" t="s">
        <v>3946</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3973</v>
      </c>
      <c r="F2143" t="s">
        <v>3002</v>
      </c>
      <c r="G2143" s="45" t="s">
        <v>3948</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3971</v>
      </c>
      <c r="F2151" t="s">
        <v>3003</v>
      </c>
      <c r="G2151" s="45" t="s">
        <v>3947</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3972</v>
      </c>
      <c r="F2152" t="s">
        <v>3003</v>
      </c>
      <c r="G2152" s="45" t="s">
        <v>3946</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3973</v>
      </c>
      <c r="F2153" t="s">
        <v>3003</v>
      </c>
      <c r="G2153" s="45" t="s">
        <v>3948</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3971</v>
      </c>
      <c r="F2161" t="s">
        <v>3045</v>
      </c>
      <c r="G2161" s="45" t="s">
        <v>3947</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3972</v>
      </c>
      <c r="F2162" t="s">
        <v>3045</v>
      </c>
      <c r="G2162" s="45" t="s">
        <v>3946</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3973</v>
      </c>
      <c r="F2163" t="s">
        <v>3045</v>
      </c>
      <c r="G2163" s="45" t="s">
        <v>3948</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3971</v>
      </c>
      <c r="F2171" t="s">
        <v>3004</v>
      </c>
      <c r="G2171" s="45" t="s">
        <v>3947</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3972</v>
      </c>
      <c r="F2172" t="s">
        <v>3004</v>
      </c>
      <c r="G2172" s="45" t="s">
        <v>3946</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3973</v>
      </c>
      <c r="F2173" t="s">
        <v>3004</v>
      </c>
      <c r="G2173" s="45" t="s">
        <v>3948</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3971</v>
      </c>
      <c r="F2181" t="s">
        <v>3044</v>
      </c>
      <c r="G2181" s="45" t="s">
        <v>3947</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3972</v>
      </c>
      <c r="F2182" t="s">
        <v>3044</v>
      </c>
      <c r="G2182" s="45" t="s">
        <v>3946</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3973</v>
      </c>
      <c r="F2183" t="s">
        <v>3044</v>
      </c>
      <c r="G2183" s="45" t="s">
        <v>3948</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3971</v>
      </c>
      <c r="F2191" t="s">
        <v>2729</v>
      </c>
      <c r="G2191" s="45" t="s">
        <v>3947</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3972</v>
      </c>
      <c r="F2192" t="s">
        <v>2729</v>
      </c>
      <c r="G2192" s="45" t="s">
        <v>3946</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3973</v>
      </c>
      <c r="F2193" t="s">
        <v>2729</v>
      </c>
      <c r="G2193" s="45" t="s">
        <v>3948</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3971</v>
      </c>
      <c r="F2201" t="s">
        <v>2985</v>
      </c>
      <c r="G2201" s="45" t="s">
        <v>3947</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3972</v>
      </c>
      <c r="F2202" t="s">
        <v>2985</v>
      </c>
      <c r="G2202" s="45" t="s">
        <v>3946</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3973</v>
      </c>
      <c r="F2203" t="s">
        <v>2985</v>
      </c>
      <c r="G2203" s="45" t="s">
        <v>3948</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3971</v>
      </c>
      <c r="F2211" t="s">
        <v>2986</v>
      </c>
      <c r="G2211" s="45" t="s">
        <v>3947</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3972</v>
      </c>
      <c r="F2212" t="s">
        <v>2986</v>
      </c>
      <c r="G2212" s="45" t="s">
        <v>3946</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3973</v>
      </c>
      <c r="F2213" t="s">
        <v>2986</v>
      </c>
      <c r="G2213" s="45" t="s">
        <v>3948</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3971</v>
      </c>
      <c r="F2221" t="s">
        <v>2987</v>
      </c>
      <c r="G2221" s="45" t="s">
        <v>3947</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3972</v>
      </c>
      <c r="F2222" t="s">
        <v>2987</v>
      </c>
      <c r="G2222" s="45" t="s">
        <v>3946</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3973</v>
      </c>
      <c r="F2223" t="s">
        <v>2987</v>
      </c>
      <c r="G2223" s="45" t="s">
        <v>3948</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3971</v>
      </c>
      <c r="F2231" t="s">
        <v>2988</v>
      </c>
      <c r="G2231" s="45" t="s">
        <v>3947</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3972</v>
      </c>
      <c r="F2232" t="s">
        <v>2988</v>
      </c>
      <c r="G2232" s="45" t="s">
        <v>3946</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3973</v>
      </c>
      <c r="F2233" t="s">
        <v>2988</v>
      </c>
      <c r="G2233" s="45" t="s">
        <v>3948</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3971</v>
      </c>
      <c r="F2241" t="s">
        <v>2989</v>
      </c>
      <c r="G2241" s="45" t="s">
        <v>3947</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3972</v>
      </c>
      <c r="F2242" t="s">
        <v>2989</v>
      </c>
      <c r="G2242" s="45" t="s">
        <v>3946</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3973</v>
      </c>
      <c r="F2243" t="s">
        <v>2989</v>
      </c>
      <c r="G2243" s="45" t="s">
        <v>3948</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3971</v>
      </c>
      <c r="F2251" t="s">
        <v>2990</v>
      </c>
      <c r="G2251" s="45" t="s">
        <v>3947</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3972</v>
      </c>
      <c r="F2252" t="s">
        <v>2990</v>
      </c>
      <c r="G2252" s="45" t="s">
        <v>3946</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3973</v>
      </c>
      <c r="F2253" t="s">
        <v>2990</v>
      </c>
      <c r="G2253" s="45" t="s">
        <v>3948</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3971</v>
      </c>
      <c r="F2261" t="s">
        <v>2991</v>
      </c>
      <c r="G2261" s="45" t="s">
        <v>3947</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3972</v>
      </c>
      <c r="F2262" t="s">
        <v>2991</v>
      </c>
      <c r="G2262" s="45" t="s">
        <v>3946</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3973</v>
      </c>
      <c r="F2263" t="s">
        <v>2991</v>
      </c>
      <c r="G2263" s="45" t="s">
        <v>3948</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3971</v>
      </c>
      <c r="F2271" t="s">
        <v>2549</v>
      </c>
      <c r="G2271" s="45" t="s">
        <v>3947</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3972</v>
      </c>
      <c r="F2272" t="s">
        <v>2549</v>
      </c>
      <c r="G2272" s="45" t="s">
        <v>3946</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3973</v>
      </c>
      <c r="F2273" t="s">
        <v>2549</v>
      </c>
      <c r="G2273" s="45" t="s">
        <v>3948</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3971</v>
      </c>
      <c r="F2281" t="s">
        <v>2992</v>
      </c>
      <c r="G2281" s="45" t="s">
        <v>3947</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3972</v>
      </c>
      <c r="F2282" t="s">
        <v>2992</v>
      </c>
      <c r="G2282" s="45" t="s">
        <v>3946</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3973</v>
      </c>
      <c r="F2283" t="s">
        <v>2992</v>
      </c>
      <c r="G2283" s="45" t="s">
        <v>3948</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3971</v>
      </c>
      <c r="F2291" t="s">
        <v>2993</v>
      </c>
      <c r="G2291" s="45" t="s">
        <v>3947</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3972</v>
      </c>
      <c r="F2292" t="s">
        <v>2993</v>
      </c>
      <c r="G2292" s="45" t="s">
        <v>3946</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3973</v>
      </c>
      <c r="F2293" t="s">
        <v>2993</v>
      </c>
      <c r="G2293" s="45" t="s">
        <v>3948</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3971</v>
      </c>
      <c r="F2301" t="s">
        <v>2994</v>
      </c>
      <c r="G2301" s="45" t="s">
        <v>3947</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3972</v>
      </c>
      <c r="F2302" t="s">
        <v>2994</v>
      </c>
      <c r="G2302" s="45" t="s">
        <v>3946</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3973</v>
      </c>
      <c r="F2303" t="s">
        <v>2994</v>
      </c>
      <c r="G2303" s="45" t="s">
        <v>3948</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3971</v>
      </c>
      <c r="F2311" t="s">
        <v>2550</v>
      </c>
      <c r="G2311" s="45" t="s">
        <v>3947</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3972</v>
      </c>
      <c r="F2312" t="s">
        <v>2550</v>
      </c>
      <c r="G2312" s="45" t="s">
        <v>3946</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3973</v>
      </c>
      <c r="F2313" t="s">
        <v>2550</v>
      </c>
      <c r="G2313" s="45" t="s">
        <v>3948</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3971</v>
      </c>
      <c r="F2321" t="s">
        <v>2995</v>
      </c>
      <c r="G2321" s="45" t="s">
        <v>3947</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3972</v>
      </c>
      <c r="F2322" t="s">
        <v>2995</v>
      </c>
      <c r="G2322" s="45" t="s">
        <v>3946</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3973</v>
      </c>
      <c r="F2323" t="s">
        <v>2995</v>
      </c>
      <c r="G2323" s="45" t="s">
        <v>3948</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3971</v>
      </c>
      <c r="F2331" t="s">
        <v>2996</v>
      </c>
      <c r="G2331" s="45" t="s">
        <v>3947</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3972</v>
      </c>
      <c r="F2332" t="s">
        <v>2996</v>
      </c>
      <c r="G2332" s="45" t="s">
        <v>3946</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3973</v>
      </c>
      <c r="F2333" t="s">
        <v>2996</v>
      </c>
      <c r="G2333" s="45" t="s">
        <v>3948</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3971</v>
      </c>
      <c r="F2341" t="s">
        <v>2997</v>
      </c>
      <c r="G2341" s="45" t="s">
        <v>3947</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3972</v>
      </c>
      <c r="F2342" t="s">
        <v>2997</v>
      </c>
      <c r="G2342" s="45" t="s">
        <v>3946</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3973</v>
      </c>
      <c r="F2343" t="s">
        <v>2997</v>
      </c>
      <c r="G2343" s="45" t="s">
        <v>3948</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3971</v>
      </c>
      <c r="F2351" t="s">
        <v>2998</v>
      </c>
      <c r="G2351" s="45" t="s">
        <v>3947</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3972</v>
      </c>
      <c r="F2352" t="s">
        <v>2998</v>
      </c>
      <c r="G2352" s="45" t="s">
        <v>3946</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3973</v>
      </c>
      <c r="F2353" t="s">
        <v>2998</v>
      </c>
      <c r="G2353" s="45" t="s">
        <v>3948</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3971</v>
      </c>
      <c r="F2361" t="s">
        <v>2999</v>
      </c>
      <c r="G2361" s="45" t="s">
        <v>3947</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3972</v>
      </c>
      <c r="F2362" t="s">
        <v>2999</v>
      </c>
      <c r="G2362" s="45" t="s">
        <v>3946</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3973</v>
      </c>
      <c r="F2363" t="s">
        <v>2999</v>
      </c>
      <c r="G2363" s="45" t="s">
        <v>3948</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3971</v>
      </c>
      <c r="F2371" t="s">
        <v>3000</v>
      </c>
      <c r="G2371" s="45" t="s">
        <v>3947</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3972</v>
      </c>
      <c r="F2372" t="s">
        <v>3000</v>
      </c>
      <c r="G2372" s="45" t="s">
        <v>3946</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3973</v>
      </c>
      <c r="F2373" t="s">
        <v>3000</v>
      </c>
      <c r="G2373" s="45" t="s">
        <v>3948</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3971</v>
      </c>
      <c r="F2381" t="s">
        <v>3001</v>
      </c>
      <c r="G2381" s="45" t="s">
        <v>3947</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3972</v>
      </c>
      <c r="F2382" t="s">
        <v>3001</v>
      </c>
      <c r="G2382" s="45" t="s">
        <v>3946</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3973</v>
      </c>
      <c r="F2383" t="s">
        <v>3001</v>
      </c>
      <c r="G2383" s="45" t="s">
        <v>3948</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3971</v>
      </c>
      <c r="F2391" t="s">
        <v>3002</v>
      </c>
      <c r="G2391" s="45" t="s">
        <v>3947</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3972</v>
      </c>
      <c r="F2392" t="s">
        <v>3002</v>
      </c>
      <c r="G2392" s="45" t="s">
        <v>3946</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3973</v>
      </c>
      <c r="F2393" t="s">
        <v>3002</v>
      </c>
      <c r="G2393" s="45" t="s">
        <v>3948</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3971</v>
      </c>
      <c r="F2401" t="s">
        <v>3003</v>
      </c>
      <c r="G2401" s="45" t="s">
        <v>3947</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3972</v>
      </c>
      <c r="F2402" t="s">
        <v>3003</v>
      </c>
      <c r="G2402" s="45" t="s">
        <v>3946</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3973</v>
      </c>
      <c r="F2403" t="s">
        <v>3003</v>
      </c>
      <c r="G2403" s="45" t="s">
        <v>3948</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3971</v>
      </c>
      <c r="F2411" t="s">
        <v>3045</v>
      </c>
      <c r="G2411" s="45" t="s">
        <v>3947</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3972</v>
      </c>
      <c r="F2412" t="s">
        <v>3045</v>
      </c>
      <c r="G2412" s="45" t="s">
        <v>3946</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3973</v>
      </c>
      <c r="F2413" t="s">
        <v>3045</v>
      </c>
      <c r="G2413" s="45" t="s">
        <v>3948</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3971</v>
      </c>
      <c r="F2421" t="s">
        <v>3004</v>
      </c>
      <c r="G2421" s="45" t="s">
        <v>3947</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3972</v>
      </c>
      <c r="F2422" t="s">
        <v>3004</v>
      </c>
      <c r="G2422" s="45" t="s">
        <v>3946</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3973</v>
      </c>
      <c r="F2423" t="s">
        <v>3004</v>
      </c>
      <c r="G2423" s="45" t="s">
        <v>3948</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3920</v>
      </c>
      <c r="D2751" s="6" t="s">
        <v>3921</v>
      </c>
      <c r="E2751" s="6"/>
      <c r="F2751" s="6" t="s">
        <v>3928</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3922</v>
      </c>
      <c r="E2752" s="6"/>
      <c r="F2752" s="6" t="s">
        <v>3929</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3923</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3924</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3925</v>
      </c>
      <c r="E2755" s="6"/>
      <c r="F2755" s="6" t="s">
        <v>3930</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3926</v>
      </c>
      <c r="E2756" s="6"/>
      <c r="F2756" s="6" t="s">
        <v>3931</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3927</v>
      </c>
      <c r="E2757" s="6"/>
      <c r="F2757" s="6" t="s">
        <v>3932</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3971</v>
      </c>
      <c r="E3095" s="45" t="s">
        <v>2377</v>
      </c>
      <c r="F3095" t="s">
        <v>3947</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3971</v>
      </c>
      <c r="E3096" s="45" t="s">
        <v>2378</v>
      </c>
      <c r="F3096" t="s">
        <v>3947</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3971</v>
      </c>
      <c r="E3097" s="45" t="s">
        <v>2379</v>
      </c>
      <c r="F3097" t="s">
        <v>3947</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3971</v>
      </c>
      <c r="E3098" s="45" t="s">
        <v>2380</v>
      </c>
      <c r="F3098" t="s">
        <v>3947</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3971</v>
      </c>
      <c r="E3099" s="45" t="s">
        <v>2381</v>
      </c>
      <c r="F3099" t="s">
        <v>3947</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3971</v>
      </c>
      <c r="E3100" s="45" t="s">
        <v>2382</v>
      </c>
      <c r="F3100" t="s">
        <v>3947</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3971</v>
      </c>
      <c r="E3101" s="45" t="s">
        <v>2676</v>
      </c>
      <c r="F3101" t="s">
        <v>3947</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3971</v>
      </c>
      <c r="E3102" s="45" t="s">
        <v>2677</v>
      </c>
      <c r="F3102" t="s">
        <v>3947</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3971</v>
      </c>
      <c r="E3103" s="45" t="s">
        <v>2678</v>
      </c>
      <c r="F3103" t="s">
        <v>3947</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3971</v>
      </c>
      <c r="E3104" s="45" t="s">
        <v>2675</v>
      </c>
      <c r="F3104" t="s">
        <v>3947</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3971</v>
      </c>
      <c r="E3105" s="45" t="s">
        <v>3882</v>
      </c>
      <c r="F3105" t="s">
        <v>3947</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3971</v>
      </c>
      <c r="E3106" s="45" t="s">
        <v>3883</v>
      </c>
      <c r="F3106" t="s">
        <v>3947</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3972</v>
      </c>
      <c r="E3107" s="45" t="s">
        <v>2377</v>
      </c>
      <c r="F3107" t="s">
        <v>3946</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3972</v>
      </c>
      <c r="E3108" s="45" t="s">
        <v>2378</v>
      </c>
      <c r="F3108" t="s">
        <v>3946</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3972</v>
      </c>
      <c r="E3109" s="45" t="s">
        <v>2379</v>
      </c>
      <c r="F3109" t="s">
        <v>3946</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3972</v>
      </c>
      <c r="E3110" s="45" t="s">
        <v>2380</v>
      </c>
      <c r="F3110" t="s">
        <v>3946</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3972</v>
      </c>
      <c r="E3111" s="45" t="s">
        <v>2381</v>
      </c>
      <c r="F3111" t="s">
        <v>3946</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3972</v>
      </c>
      <c r="E3112" s="45" t="s">
        <v>2382</v>
      </c>
      <c r="F3112" t="s">
        <v>3946</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3972</v>
      </c>
      <c r="E3113" s="45" t="s">
        <v>2676</v>
      </c>
      <c r="F3113" t="s">
        <v>3946</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3972</v>
      </c>
      <c r="E3114" s="45" t="s">
        <v>2677</v>
      </c>
      <c r="F3114" t="s">
        <v>3946</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3972</v>
      </c>
      <c r="E3115" s="45" t="s">
        <v>2678</v>
      </c>
      <c r="F3115" t="s">
        <v>3946</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3972</v>
      </c>
      <c r="E3116" s="45" t="s">
        <v>2675</v>
      </c>
      <c r="F3116" t="s">
        <v>3946</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3972</v>
      </c>
      <c r="E3117" s="45" t="s">
        <v>3882</v>
      </c>
      <c r="F3117" t="s">
        <v>3946</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3972</v>
      </c>
      <c r="E3118" s="45" t="s">
        <v>3883</v>
      </c>
      <c r="F3118" t="s">
        <v>3946</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3973</v>
      </c>
      <c r="E3119" s="45" t="s">
        <v>2377</v>
      </c>
      <c r="F3119" t="s">
        <v>3974</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3973</v>
      </c>
      <c r="E3120" s="45" t="s">
        <v>2378</v>
      </c>
      <c r="F3120" t="s">
        <v>3974</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3973</v>
      </c>
      <c r="E3121" s="45" t="s">
        <v>2379</v>
      </c>
      <c r="F3121" t="s">
        <v>3974</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3973</v>
      </c>
      <c r="E3122" s="45" t="s">
        <v>2380</v>
      </c>
      <c r="F3122" t="s">
        <v>3974</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3973</v>
      </c>
      <c r="E3123" s="45" t="s">
        <v>2381</v>
      </c>
      <c r="F3123" t="s">
        <v>3974</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3973</v>
      </c>
      <c r="E3124" s="45" t="s">
        <v>2382</v>
      </c>
      <c r="F3124" t="s">
        <v>3974</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3973</v>
      </c>
      <c r="E3125" s="45" t="s">
        <v>2676</v>
      </c>
      <c r="F3125" t="s">
        <v>3974</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3973</v>
      </c>
      <c r="E3126" s="45" t="s">
        <v>2677</v>
      </c>
      <c r="F3126" t="s">
        <v>3974</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3973</v>
      </c>
      <c r="E3127" s="45" t="s">
        <v>2678</v>
      </c>
      <c r="F3127" t="s">
        <v>3974</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3973</v>
      </c>
      <c r="E3128" s="45" t="s">
        <v>2675</v>
      </c>
      <c r="F3128" t="s">
        <v>3974</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3973</v>
      </c>
      <c r="E3129" s="45" t="s">
        <v>3882</v>
      </c>
      <c r="F3129" t="s">
        <v>3974</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3973</v>
      </c>
      <c r="E3130" s="45" t="s">
        <v>3883</v>
      </c>
      <c r="F3130" t="s">
        <v>3974</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4015</v>
      </c>
      <c r="D3138" s="45" t="s">
        <v>3921</v>
      </c>
      <c r="E3138" s="45"/>
      <c r="F3138" s="45" t="s">
        <v>3928</v>
      </c>
      <c r="G3138" s="45"/>
      <c r="H3138" s="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3922</v>
      </c>
      <c r="E3139" s="45"/>
      <c r="F3139" s="45" t="s">
        <v>4020</v>
      </c>
      <c r="G3139" s="45"/>
      <c r="H3139" s="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94">C$3138</f>
        <v>RnD Hydrogen Capital Cost Perc Reduction</v>
      </c>
      <c r="D3140" s="45" t="s">
        <v>3923</v>
      </c>
      <c r="E3140" s="45"/>
      <c r="F3140" s="45" t="s">
        <v>3708</v>
      </c>
      <c r="G3140" s="45"/>
      <c r="H3140" s="47">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94"/>
        <v>RnD Hydrogen Capital Cost Perc Reduction</v>
      </c>
      <c r="D3141" s="45" t="s">
        <v>3924</v>
      </c>
      <c r="E3141" s="45"/>
      <c r="F3141" s="45" t="s">
        <v>3709</v>
      </c>
      <c r="G3141" s="45"/>
      <c r="H3141" s="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94"/>
        <v>RnD Hydrogen Capital Cost Perc Reduction</v>
      </c>
      <c r="D3142" s="45" t="s">
        <v>3925</v>
      </c>
      <c r="E3142" s="45"/>
      <c r="F3142" s="45" t="s">
        <v>4017</v>
      </c>
      <c r="G3142" s="45"/>
      <c r="H3142" s="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94"/>
        <v>RnD Hydrogen Capital Cost Perc Reduction</v>
      </c>
      <c r="D3143" s="45" t="s">
        <v>3926</v>
      </c>
      <c r="E3143" s="45"/>
      <c r="F3143" s="45" t="s">
        <v>4019</v>
      </c>
      <c r="G3143" s="45"/>
      <c r="H3143" s="47">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94"/>
        <v>RnD Hydrogen Capital Cost Perc Reduction</v>
      </c>
      <c r="D3144" s="45" t="s">
        <v>3927</v>
      </c>
      <c r="E3144" s="45"/>
      <c r="F3144" s="45" t="s">
        <v>4018</v>
      </c>
      <c r="G3144" s="45"/>
      <c r="H3144" s="47">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2772</v>
      </c>
      <c r="D3145" s="6"/>
      <c r="E3145" s="6"/>
      <c r="F3145" s="6"/>
      <c r="G3145" s="6"/>
      <c r="H3145" s="47">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3652</v>
      </c>
      <c r="D3146" s="6"/>
      <c r="E3146" s="6"/>
      <c r="F3146" s="6"/>
      <c r="G3146" s="6"/>
      <c r="H3146" s="47">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95">C$3147</f>
        <v>RnD Building Fuel Use Perc Reduction</v>
      </c>
      <c r="D3148" s="45" t="s">
        <v>110</v>
      </c>
      <c r="E3148" s="45"/>
      <c r="F3148" s="45" t="s">
        <v>301</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Building Fuel Use Perc Reduction</v>
      </c>
      <c r="D3149" s="45" t="s">
        <v>111</v>
      </c>
      <c r="E3149" s="45"/>
      <c r="F3149" s="45" t="s">
        <v>302</v>
      </c>
      <c r="G3149" s="45"/>
      <c r="H3149" s="47">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Building Fuel Use Perc Reduction</v>
      </c>
      <c r="D3150" s="45" t="s">
        <v>112</v>
      </c>
      <c r="E3150" s="45"/>
      <c r="F3150" s="45" t="s">
        <v>303</v>
      </c>
      <c r="G3150" s="45"/>
      <c r="H3150" s="47">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Building Fuel Use Perc Reduction</v>
      </c>
      <c r="D3151" s="45" t="s">
        <v>113</v>
      </c>
      <c r="E3151" s="45"/>
      <c r="F3151" s="45" t="s">
        <v>304</v>
      </c>
      <c r="G3151" s="45"/>
      <c r="H3151" s="47">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Building Fuel Use Perc Reduction</v>
      </c>
      <c r="D3152" s="45" t="s">
        <v>114</v>
      </c>
      <c r="E3152" s="45"/>
      <c r="F3152" s="45" t="s">
        <v>305</v>
      </c>
      <c r="G3152" s="45"/>
      <c r="H3152" s="47">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96">C$3154</f>
        <v>RnD Electricity Fuel Use Perc Reduction</v>
      </c>
      <c r="D3155" s="6" t="s">
        <v>3438</v>
      </c>
      <c r="E3155" s="45"/>
      <c r="F3155" s="6" t="s">
        <v>3450</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96"/>
        <v>RnD Electricity Fuel Use Perc Reduction</v>
      </c>
      <c r="D3156" s="6" t="s">
        <v>3439</v>
      </c>
      <c r="E3156" s="45"/>
      <c r="F3156" s="6" t="s">
        <v>3451</v>
      </c>
      <c r="G3156" s="45"/>
      <c r="H3156" s="47">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72</v>
      </c>
      <c r="E3157" s="45"/>
      <c r="F3157" s="6" t="s">
        <v>3452</v>
      </c>
      <c r="G3157" s="45"/>
      <c r="H3157" s="47">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73</v>
      </c>
      <c r="E3158" s="45"/>
      <c r="F3158" s="6" t="s">
        <v>306</v>
      </c>
      <c r="G3158" s="45"/>
      <c r="H3158" s="47">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433</v>
      </c>
      <c r="E3159" s="45"/>
      <c r="F3159" s="6" t="s">
        <v>437</v>
      </c>
      <c r="G3159" s="45"/>
      <c r="H3159" s="47">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74</v>
      </c>
      <c r="E3160" s="45"/>
      <c r="F3160" s="6" t="s">
        <v>307</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75</v>
      </c>
      <c r="E3161" s="45"/>
      <c r="F3161" s="6" t="s">
        <v>308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76</v>
      </c>
      <c r="E3162" s="45"/>
      <c r="F3162" s="6" t="s">
        <v>309</v>
      </c>
      <c r="G3162" s="45"/>
      <c r="H3162" s="47">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97">C$3154</f>
        <v>RnD Electricity Fuel Use Perc Reduction</v>
      </c>
      <c r="D3163" s="6" t="s">
        <v>2403</v>
      </c>
      <c r="E3163" s="45"/>
      <c r="F3163" s="6" t="s">
        <v>3453</v>
      </c>
      <c r="G3163" s="45"/>
      <c r="H3163" s="47">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293</v>
      </c>
      <c r="E3164" s="45"/>
      <c r="F3164" s="6" t="s">
        <v>3454</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294</v>
      </c>
      <c r="E3165" s="45"/>
      <c r="F3165" s="6" t="s">
        <v>2242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429</v>
      </c>
      <c r="E3166" s="45"/>
      <c r="F3166" s="6" t="s">
        <v>430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438</v>
      </c>
      <c r="E3167" s="45"/>
      <c r="F3167" s="6" t="s">
        <v>440</v>
      </c>
      <c r="G3167" s="45"/>
      <c r="H3167" s="47">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2718</v>
      </c>
      <c r="E3168" s="45"/>
      <c r="F3168" s="6" t="s">
        <v>3455</v>
      </c>
      <c r="G3168" s="45"/>
      <c r="H3168" s="47">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2719</v>
      </c>
      <c r="E3169" s="45"/>
      <c r="F3169" s="6" t="s">
        <v>3456</v>
      </c>
      <c r="G3169" s="45"/>
      <c r="H3169" s="47">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2720</v>
      </c>
      <c r="E3170" s="45"/>
      <c r="F3170" s="6" t="s">
        <v>3457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97"/>
        <v>RnD Electricity Fuel Use Perc Reduction</v>
      </c>
      <c r="D3171" s="6" t="s">
        <v>3437</v>
      </c>
      <c r="E3171" s="45"/>
      <c r="F3171" s="6" t="s">
        <v>3458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97"/>
        <v>RnD Electricity Fuel Use Perc Reduction</v>
      </c>
      <c r="D3172" s="6" t="s">
        <v>3440</v>
      </c>
      <c r="E3172" s="45"/>
      <c r="F3172" s="6" t="s">
        <v>3459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Electricity Fuel Use Perc Reduction</v>
      </c>
      <c r="D3173" s="6" t="s">
        <v>3441</v>
      </c>
      <c r="E3173" s="45"/>
      <c r="F3173" s="6" t="s">
        <v>3460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Electricity Fuel Use Perc Reduction</v>
      </c>
      <c r="D3174" s="6" t="s">
        <v>3442</v>
      </c>
      <c r="E3174" s="45"/>
      <c r="F3174" s="6" t="s">
        <v>3461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Electricity Fuel Use Perc Reduction</v>
      </c>
      <c r="D3175" s="6" t="s">
        <v>3443</v>
      </c>
      <c r="E3175" s="45"/>
      <c r="F3175" s="6" t="s">
        <v>3462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Electricity Fuel Use Perc Reduction</v>
      </c>
      <c r="D3176" s="6" t="s">
        <v>3507</v>
      </c>
      <c r="E3176" s="45"/>
      <c r="F3176" s="6" t="s">
        <v>3509</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Electricity Fuel Use Perc Reduction</v>
      </c>
      <c r="D3177" s="6" t="s">
        <v>3508</v>
      </c>
      <c r="E3177" s="45"/>
      <c r="F3177" s="6" t="s">
        <v>3510</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3019</v>
      </c>
      <c r="E3178" s="45"/>
      <c r="F3178" s="6" t="s">
        <v>3046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98">C$3178</f>
        <v>RnD Industry Fuel Use Perc Reduction</v>
      </c>
      <c r="D3179" t="s">
        <v>3020</v>
      </c>
      <c r="E3179" s="45"/>
      <c r="F3179" s="6" t="s">
        <v>3047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3021</v>
      </c>
      <c r="E3180" s="45"/>
      <c r="F3180" s="6" t="s">
        <v>3048</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3022</v>
      </c>
      <c r="E3181" s="45"/>
      <c r="F3181" s="6" t="s">
        <v>3049</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3023</v>
      </c>
      <c r="E3182" s="45"/>
      <c r="F3182" s="6" t="s">
        <v>3050</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3024</v>
      </c>
      <c r="E3183" s="45"/>
      <c r="F3183" s="6" t="s">
        <v>3051</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3025</v>
      </c>
      <c r="E3184" s="45"/>
      <c r="F3184" s="6" t="s">
        <v>3052</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3026</v>
      </c>
      <c r="E3185" s="45"/>
      <c r="F3185" s="6" t="s">
        <v>3053</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3027</v>
      </c>
      <c r="E3186" s="45"/>
      <c r="F3186" s="6" t="s">
        <v>3054</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3028</v>
      </c>
      <c r="E3187" s="45"/>
      <c r="F3187" s="6" t="s">
        <v>311</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3029</v>
      </c>
      <c r="E3188" s="45"/>
      <c r="F3188" s="6" t="s">
        <v>3055</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3030</v>
      </c>
      <c r="E3189" s="45"/>
      <c r="F3189" s="6" t="s">
        <v>3056</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3031</v>
      </c>
      <c r="E3190" s="45"/>
      <c r="F3190" s="6" t="s">
        <v>3057</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3032</v>
      </c>
      <c r="E3191" s="45"/>
      <c r="F3191" s="6" t="s">
        <v>310</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3033</v>
      </c>
      <c r="E3192" s="45"/>
      <c r="F3192" s="6" t="s">
        <v>3058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30"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3034</v>
      </c>
      <c r="E3193" s="45"/>
      <c r="F3193" s="6" t="s">
        <v>3059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3035</v>
      </c>
      <c r="E3194" s="45"/>
      <c r="F3194" s="6" t="s">
        <v>3060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3036</v>
      </c>
      <c r="E3195" s="45"/>
      <c r="F3195" s="6" t="s">
        <v>3061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98"/>
        <v>RnD Industry Fuel Use Perc Reduction</v>
      </c>
      <c r="D3196" t="s">
        <v>3037</v>
      </c>
      <c r="E3196" s="45"/>
      <c r="F3196" s="6" t="s">
        <v>3062</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98"/>
        <v>RnD Industry Fuel Use Perc Reduction</v>
      </c>
      <c r="D3197" t="s">
        <v>3038</v>
      </c>
      <c r="E3197" s="45"/>
      <c r="F3197" s="6" t="s">
        <v>3063</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Industry Fuel Use Perc Reduction</v>
      </c>
      <c r="D3198" t="s">
        <v>3039</v>
      </c>
      <c r="E3198" s="45"/>
      <c r="F3198" s="6" t="s">
        <v>3064</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Industry Fuel Use Perc Reduction</v>
      </c>
      <c r="D3199" t="s">
        <v>3040</v>
      </c>
      <c r="E3199" s="45"/>
      <c r="F3199" s="6" t="s">
        <v>3065</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Industry Fuel Use Perc Reduction</v>
      </c>
      <c r="D3200" t="s">
        <v>3041</v>
      </c>
      <c r="E3200" s="45"/>
      <c r="F3200" s="6" t="s">
        <v>3066</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Industry Fuel Use Perc Reduction</v>
      </c>
      <c r="D3201" t="s">
        <v>3042</v>
      </c>
      <c r="E3201" s="45"/>
      <c r="F3201" s="6" t="s">
        <v>3067</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Industry Fuel Use Perc Reduction</v>
      </c>
      <c r="D3202" t="s">
        <v>3043</v>
      </c>
      <c r="E3202" s="45"/>
      <c r="F3202" s="6" t="s">
        <v>3068</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99">C$3203</f>
        <v>RnD Transportation Fuel Use Perc Reduction</v>
      </c>
      <c r="D3204" s="45" t="s">
        <v>2231</v>
      </c>
      <c r="E3204" s="45"/>
      <c r="F3204" s="45" t="s">
        <v>456</v>
      </c>
      <c r="G3204" s="45"/>
      <c r="H3204" s="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99"/>
        <v>RnD Transportation Fuel Use Perc Reduction</v>
      </c>
      <c r="D3205" s="45" t="s">
        <v>2232</v>
      </c>
      <c r="E3205" s="45"/>
      <c r="F3205" s="45" t="s">
        <v>457</v>
      </c>
      <c r="G3205" s="45"/>
      <c r="H3205" s="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99"/>
        <v>RnD Transportation Fuel Use Perc Reduction</v>
      </c>
      <c r="D3206" s="45" t="s">
        <v>2233</v>
      </c>
      <c r="E3206" s="45"/>
      <c r="F3206" s="45" t="s">
        <v>458</v>
      </c>
      <c r="G3206" s="45"/>
      <c r="H3206" s="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99"/>
        <v>RnD Transportation Fuel Use Perc Reduction</v>
      </c>
      <c r="D3207" s="45" t="s">
        <v>2234</v>
      </c>
      <c r="E3207" s="45"/>
      <c r="F3207" s="45" t="s">
        <v>459</v>
      </c>
      <c r="G3207" s="45"/>
      <c r="H3207" s="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99"/>
        <v>RnD Transportation Fuel Use Perc Reduction</v>
      </c>
      <c r="D3208" s="45" t="s">
        <v>2479</v>
      </c>
      <c r="E3208" s="45"/>
      <c r="F3208" s="45" t="s">
        <v>2761</v>
      </c>
      <c r="G3208" s="45"/>
      <c r="H3208" s="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99"/>
        <v>RnD Transportation Fuel Use Perc Reduction</v>
      </c>
      <c r="D3209" s="45" t="s">
        <v>2478</v>
      </c>
      <c r="E3209" s="45"/>
      <c r="F3209" s="45" t="s">
        <v>2762</v>
      </c>
      <c r="G3209" s="45"/>
      <c r="H3209" s="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2915</v>
      </c>
      <c r="D3210" s="1" t="s">
        <v>2923</v>
      </c>
      <c r="F3210" s="1" t="s">
        <v>2928</v>
      </c>
      <c r="H3210" s="47">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00">C$3210</f>
        <v>GRA for Carbon Tax Revenue</v>
      </c>
      <c r="D3211" s="1" t="s">
        <v>2924</v>
      </c>
      <c r="F3211" s="1" t="s">
        <v>2939</v>
      </c>
      <c r="H3211" s="47">
        <v>3210</v>
      </c>
      <c r="I3211" s="326" t="str">
        <f t="shared" ref="I3211:I3214" si="101">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02">C$3210</f>
        <v>GRA for Carbon Tax Revenue</v>
      </c>
      <c r="D3212" s="1" t="s">
        <v>2925</v>
      </c>
      <c r="F3212" s="1" t="s">
        <v>2929</v>
      </c>
      <c r="H3212" s="47">
        <v>3211</v>
      </c>
      <c r="I3212" s="326" t="str">
        <f t="shared" si="101"/>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02"/>
        <v>GRA for Carbon Tax Revenue</v>
      </c>
      <c r="D3213" s="1" t="s">
        <v>2926</v>
      </c>
      <c r="F3213" s="1" t="s">
        <v>2930</v>
      </c>
      <c r="H3213" s="47">
        <v>3212</v>
      </c>
      <c r="I3213" s="326" t="str">
        <f t="shared" si="101"/>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02"/>
        <v>GRA for Carbon Tax Revenue</v>
      </c>
      <c r="D3214" s="1" t="s">
        <v>2927</v>
      </c>
      <c r="F3214" s="1" t="s">
        <v>2931</v>
      </c>
      <c r="H3214" s="47">
        <v>3213</v>
      </c>
      <c r="I3214" s="326" t="str">
        <f t="shared" si="101"/>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2916</v>
      </c>
      <c r="D3215" s="1" t="s">
        <v>2923</v>
      </c>
      <c r="F3215" s="1" t="s">
        <v>2928</v>
      </c>
      <c r="H3215" s="47">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03">C$3215</f>
        <v>GRA for Fuel Tax Revenue</v>
      </c>
      <c r="D3216" s="1" t="s">
        <v>2924</v>
      </c>
      <c r="F3216" s="1" t="s">
        <v>2939</v>
      </c>
      <c r="H3216" s="47">
        <v>3215</v>
      </c>
      <c r="I3216" s="326" t="str">
        <f t="shared" ref="I3216:I3219" si="104">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03"/>
        <v>GRA for Fuel Tax Revenue</v>
      </c>
      <c r="D3217" s="1" t="s">
        <v>2925</v>
      </c>
      <c r="F3217" s="1" t="s">
        <v>2929</v>
      </c>
      <c r="H3217" s="47">
        <v>3216</v>
      </c>
      <c r="I3217" s="326" t="str">
        <f t="shared" si="104"/>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03"/>
        <v>GRA for Fuel Tax Revenue</v>
      </c>
      <c r="D3218" s="1" t="s">
        <v>2926</v>
      </c>
      <c r="F3218" s="1" t="s">
        <v>2930</v>
      </c>
      <c r="H3218" s="47">
        <v>3217</v>
      </c>
      <c r="I3218" s="326" t="str">
        <f t="shared" si="104"/>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03"/>
        <v>GRA for Fuel Tax Revenue</v>
      </c>
      <c r="D3219" s="1" t="s">
        <v>2927</v>
      </c>
      <c r="F3219" s="1" t="s">
        <v>2931</v>
      </c>
      <c r="H3219" s="47">
        <v>3218</v>
      </c>
      <c r="I3219" s="326" t="str">
        <f t="shared" si="104"/>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3546</v>
      </c>
      <c r="D3220" s="1" t="s">
        <v>2923</v>
      </c>
      <c r="F3220" s="1" t="s">
        <v>2928</v>
      </c>
      <c r="H3220" s="47">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05">C$3220</f>
        <v>GRA for Vehicle Subsidy</v>
      </c>
      <c r="D3221" s="1" t="s">
        <v>2924</v>
      </c>
      <c r="F3221" s="1" t="s">
        <v>2939</v>
      </c>
      <c r="H3221" s="47">
        <v>3220</v>
      </c>
      <c r="I3221" s="326" t="str">
        <f t="shared" ref="I3221:I3229" si="106">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05"/>
        <v>GRA for Vehicle Subsidy</v>
      </c>
      <c r="D3222" s="1" t="s">
        <v>2925</v>
      </c>
      <c r="F3222" s="1" t="s">
        <v>2929</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05"/>
        <v>GRA for Vehicle Subsidy</v>
      </c>
      <c r="D3223" s="1" t="s">
        <v>2926</v>
      </c>
      <c r="F3223" s="1" t="s">
        <v>2930</v>
      </c>
      <c r="H3223" s="47">
        <v>3222</v>
      </c>
      <c r="I3223" s="326" t="str">
        <f t="shared" si="106"/>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05"/>
        <v>GRA for Vehicle Subsidy</v>
      </c>
      <c r="D3224" s="1" t="s">
        <v>2927</v>
      </c>
      <c r="F3224" s="1" t="s">
        <v>2931</v>
      </c>
      <c r="H3224" s="47">
        <v>3223</v>
      </c>
      <c r="I3224" s="326" t="str">
        <f t="shared" si="106"/>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3821</v>
      </c>
      <c r="D3225" s="1" t="s">
        <v>2923</v>
      </c>
      <c r="F3225" s="1" t="s">
        <v>2928</v>
      </c>
      <c r="H3225" s="47">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2924</v>
      </c>
      <c r="F3226" s="1" t="s">
        <v>2939</v>
      </c>
      <c r="H3226" s="47">
        <v>3225</v>
      </c>
      <c r="I3226" s="326" t="str">
        <f t="shared" si="106"/>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07">C$3225</f>
        <v>GRA for Battery Production Subsidy</v>
      </c>
      <c r="D3227" s="1" t="s">
        <v>2925</v>
      </c>
      <c r="F3227" s="1" t="s">
        <v>2929</v>
      </c>
      <c r="H3227" s="47">
        <v>3226</v>
      </c>
      <c r="I3227" s="326" t="str">
        <f t="shared" si="106"/>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07"/>
        <v>GRA for Battery Production Subsidy</v>
      </c>
      <c r="D3228" s="1" t="s">
        <v>2926</v>
      </c>
      <c r="F3228" s="1" t="s">
        <v>2930</v>
      </c>
      <c r="H3228" s="47">
        <v>3227</v>
      </c>
      <c r="I3228" s="326" t="str">
        <f t="shared" si="106"/>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07"/>
        <v>GRA for Battery Production Subsidy</v>
      </c>
      <c r="D3229" s="1" t="s">
        <v>2927</v>
      </c>
      <c r="F3229" s="1" t="s">
        <v>2931</v>
      </c>
      <c r="H3229" s="47">
        <v>3228</v>
      </c>
      <c r="I3229" s="326" t="str">
        <f t="shared" si="106"/>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2917</v>
      </c>
      <c r="D3230" s="1" t="s">
        <v>2923</v>
      </c>
      <c r="F3230" s="1" t="s">
        <v>2928</v>
      </c>
      <c r="H3230" s="47">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08">C$3230</f>
        <v>GRA for Electricity Generation Subsidies</v>
      </c>
      <c r="D3231" s="1" t="s">
        <v>2924</v>
      </c>
      <c r="F3231" s="1" t="s">
        <v>2939</v>
      </c>
      <c r="H3231" s="47">
        <v>3230</v>
      </c>
      <c r="I3231" s="326" t="str">
        <f t="shared" ref="I3231:I3234" si="109">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08"/>
        <v>GRA for Electricity Generation Subsidies</v>
      </c>
      <c r="D3232" s="1" t="s">
        <v>2925</v>
      </c>
      <c r="F3232" s="1" t="s">
        <v>2929</v>
      </c>
      <c r="H3232" s="47">
        <v>3231</v>
      </c>
      <c r="I3232" s="326" t="str">
        <f t="shared" si="109"/>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08"/>
        <v>GRA for Electricity Generation Subsidies</v>
      </c>
      <c r="D3233" s="1" t="s">
        <v>2926</v>
      </c>
      <c r="F3233" s="1" t="s">
        <v>2930</v>
      </c>
      <c r="H3233" s="47">
        <v>3232</v>
      </c>
      <c r="I3233" s="326" t="str">
        <f t="shared" si="109"/>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08"/>
        <v>GRA for Electricity Generation Subsidies</v>
      </c>
      <c r="D3234" s="1" t="s">
        <v>2927</v>
      </c>
      <c r="F3234" s="1" t="s">
        <v>2931</v>
      </c>
      <c r="H3234" s="47">
        <v>3233</v>
      </c>
      <c r="I3234" s="326" t="str">
        <f t="shared" si="109"/>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2918</v>
      </c>
      <c r="D3235" s="1" t="s">
        <v>2923</v>
      </c>
      <c r="F3235" s="1" t="s">
        <v>2928</v>
      </c>
      <c r="H3235" s="47">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10">C$3235</f>
        <v>GRA for Electricity Capacity Construction Subsidies</v>
      </c>
      <c r="D3236" s="1" t="s">
        <v>2924</v>
      </c>
      <c r="F3236" s="1" t="s">
        <v>2939</v>
      </c>
      <c r="H3236" s="47">
        <v>3235</v>
      </c>
      <c r="I3236" s="326" t="str">
        <f t="shared" ref="I3236:I3239" si="111">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10"/>
        <v>GRA for Electricity Capacity Construction Subsidies</v>
      </c>
      <c r="D3237" s="1" t="s">
        <v>2925</v>
      </c>
      <c r="F3237" s="1" t="s">
        <v>2929</v>
      </c>
      <c r="H3237" s="47">
        <v>3236</v>
      </c>
      <c r="I3237" s="326" t="str">
        <f t="shared" si="111"/>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10"/>
        <v>GRA for Electricity Capacity Construction Subsidies</v>
      </c>
      <c r="D3238" s="1" t="s">
        <v>2926</v>
      </c>
      <c r="F3238" s="1" t="s">
        <v>2930</v>
      </c>
      <c r="H3238" s="47">
        <v>3237</v>
      </c>
      <c r="I3238" s="326" t="str">
        <f t="shared" si="111"/>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10"/>
        <v>GRA for Electricity Capacity Construction Subsidies</v>
      </c>
      <c r="D3239" s="1" t="s">
        <v>2927</v>
      </c>
      <c r="F3239" s="1" t="s">
        <v>2931</v>
      </c>
      <c r="H3239" s="47">
        <v>3238</v>
      </c>
      <c r="I3239" s="326" t="str">
        <f t="shared" si="111"/>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2919</v>
      </c>
      <c r="D3240" s="1" t="s">
        <v>2923</v>
      </c>
      <c r="F3240" s="1" t="s">
        <v>2928</v>
      </c>
      <c r="H3240" s="47">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12">C$3240</f>
        <v>GRA for Distributed Solar Subsidy</v>
      </c>
      <c r="D3241" s="1" t="s">
        <v>2924</v>
      </c>
      <c r="F3241" s="1" t="s">
        <v>2939</v>
      </c>
      <c r="H3241" s="47">
        <v>3240</v>
      </c>
      <c r="I3241" s="326" t="str">
        <f t="shared" ref="I3241:I3244" si="113">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12"/>
        <v>GRA for Distributed Solar Subsidy</v>
      </c>
      <c r="D3242" s="1" t="s">
        <v>2925</v>
      </c>
      <c r="F3242" s="1" t="s">
        <v>2929</v>
      </c>
      <c r="H3242" s="47">
        <v>3241</v>
      </c>
      <c r="I3242" s="326" t="str">
        <f t="shared" si="113"/>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12"/>
        <v>GRA for Distributed Solar Subsidy</v>
      </c>
      <c r="D3243" s="1" t="s">
        <v>2926</v>
      </c>
      <c r="F3243" s="1" t="s">
        <v>2930</v>
      </c>
      <c r="H3243" s="47">
        <v>3242</v>
      </c>
      <c r="I3243" s="326" t="str">
        <f t="shared" si="113"/>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12"/>
        <v>GRA for Distributed Solar Subsidy</v>
      </c>
      <c r="D3244" s="1" t="s">
        <v>2927</v>
      </c>
      <c r="F3244" s="1" t="s">
        <v>2931</v>
      </c>
      <c r="H3244" s="47">
        <v>3243</v>
      </c>
      <c r="I3244" s="326" t="str">
        <f t="shared" si="113"/>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2920</v>
      </c>
      <c r="D3245" s="1" t="s">
        <v>2923</v>
      </c>
      <c r="F3245" s="1" t="s">
        <v>2928</v>
      </c>
      <c r="H3245" s="47">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14">C$3245</f>
        <v>GRA for Fuel Subsidies</v>
      </c>
      <c r="D3246" s="1" t="s">
        <v>2924</v>
      </c>
      <c r="F3246" s="1" t="s">
        <v>2939</v>
      </c>
      <c r="H3246" s="47">
        <v>3245</v>
      </c>
      <c r="I3246" s="326" t="str">
        <f t="shared" ref="I3246:I3254" si="115">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14"/>
        <v>GRA for Fuel Subsidies</v>
      </c>
      <c r="D3247" s="1" t="s">
        <v>2925</v>
      </c>
      <c r="F3247" s="1" t="s">
        <v>2929</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14"/>
        <v>GRA for Fuel Subsidies</v>
      </c>
      <c r="D3248" s="1" t="s">
        <v>2926</v>
      </c>
      <c r="F3248" s="1" t="s">
        <v>2930</v>
      </c>
      <c r="H3248" s="47">
        <v>3247</v>
      </c>
      <c r="I3248" s="326" t="str">
        <f t="shared" si="115"/>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14"/>
        <v>GRA for Fuel Subsidies</v>
      </c>
      <c r="D3249" s="1" t="s">
        <v>2927</v>
      </c>
      <c r="F3249" s="1" t="s">
        <v>2931</v>
      </c>
      <c r="H3249" s="47">
        <v>3248</v>
      </c>
      <c r="I3249" s="326" t="str">
        <f t="shared" si="115"/>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3548</v>
      </c>
      <c r="D3250" s="1" t="s">
        <v>2923</v>
      </c>
      <c r="F3250" s="1" t="s">
        <v>2928</v>
      </c>
      <c r="H3250" s="47">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2924</v>
      </c>
      <c r="F3251" s="1" t="s">
        <v>2939</v>
      </c>
      <c r="H3251" s="47">
        <v>3250</v>
      </c>
      <c r="I3251" s="326" t="str">
        <f t="shared" si="115"/>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16">C$3250</f>
        <v>GRA for CCS Subsidies</v>
      </c>
      <c r="D3252" s="1" t="s">
        <v>2925</v>
      </c>
      <c r="F3252" s="1" t="s">
        <v>2929</v>
      </c>
      <c r="H3252" s="47">
        <v>3251</v>
      </c>
      <c r="I3252" s="326" t="str">
        <f t="shared" si="115"/>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16"/>
        <v>GRA for CCS Subsidies</v>
      </c>
      <c r="D3253" s="1" t="s">
        <v>2926</v>
      </c>
      <c r="F3253" s="1" t="s">
        <v>2930</v>
      </c>
      <c r="H3253" s="47">
        <v>3252</v>
      </c>
      <c r="I3253" s="326" t="str">
        <f t="shared" si="115"/>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16"/>
        <v>GRA for CCS Subsidies</v>
      </c>
      <c r="D3254" s="1" t="s">
        <v>2927</v>
      </c>
      <c r="F3254" s="1" t="s">
        <v>2931</v>
      </c>
      <c r="H3254" s="47">
        <v>3253</v>
      </c>
      <c r="I3254" s="326" t="str">
        <f t="shared" si="115"/>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3878</v>
      </c>
      <c r="D3255" s="1" t="s">
        <v>2923</v>
      </c>
      <c r="F3255" s="1" t="s">
        <v>2928</v>
      </c>
      <c r="H3255" s="47">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2924</v>
      </c>
      <c r="F3256" s="1" t="s">
        <v>2939</v>
      </c>
      <c r="H3256" s="47">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17">C$3255</f>
        <v>GRA for Industry Clean Heat Subsidies</v>
      </c>
      <c r="D3257" s="1" t="s">
        <v>2925</v>
      </c>
      <c r="F3257" s="1" t="s">
        <v>2929</v>
      </c>
      <c r="H3257" s="47">
        <v>3256</v>
      </c>
      <c r="I3257" s="326" t="str">
        <f t="shared" ref="I3257:I3259" si="118">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17"/>
        <v>GRA for Industry Clean Heat Subsidies</v>
      </c>
      <c r="D3258" s="1" t="s">
        <v>2926</v>
      </c>
      <c r="F3258" s="1" t="s">
        <v>2930</v>
      </c>
      <c r="H3258" s="47">
        <v>3257</v>
      </c>
      <c r="I3258" s="326" t="str">
        <f t="shared" si="118"/>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17"/>
        <v>GRA for Industry Clean Heat Subsidies</v>
      </c>
      <c r="D3259" s="1" t="s">
        <v>2927</v>
      </c>
      <c r="F3259" s="1" t="s">
        <v>2931</v>
      </c>
      <c r="H3259" s="47">
        <v>3258</v>
      </c>
      <c r="I3259" s="326" t="str">
        <f t="shared" si="118"/>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3879</v>
      </c>
      <c r="D3260" s="1" t="s">
        <v>2923</v>
      </c>
      <c r="F3260" s="1" t="s">
        <v>2928</v>
      </c>
      <c r="H3260" s="47">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2924</v>
      </c>
      <c r="F3261" s="1" t="s">
        <v>2939</v>
      </c>
      <c r="H3261" s="47">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19">C$3260</f>
        <v>GRA for Industry Process Emissions Policy Subsidies</v>
      </c>
      <c r="D3262" s="1" t="s">
        <v>2925</v>
      </c>
      <c r="F3262" s="1" t="s">
        <v>2929</v>
      </c>
      <c r="H3262" s="47">
        <v>3261</v>
      </c>
      <c r="I3262" s="326" t="str">
        <f t="shared" ref="I3262:I3264" si="120">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19"/>
        <v>GRA for Industry Process Emissions Policy Subsidies</v>
      </c>
      <c r="D3263" s="1" t="s">
        <v>2926</v>
      </c>
      <c r="F3263" s="1" t="s">
        <v>2930</v>
      </c>
      <c r="H3263" s="47">
        <v>3262</v>
      </c>
      <c r="I3263" s="326" t="str">
        <f t="shared" si="120"/>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19"/>
        <v>GRA for Industry Process Emissions Policy Subsidies</v>
      </c>
      <c r="D3264" s="1" t="s">
        <v>2927</v>
      </c>
      <c r="F3264" s="1" t="s">
        <v>2931</v>
      </c>
      <c r="H3264" s="47">
        <v>3263</v>
      </c>
      <c r="I3264" s="326" t="str">
        <f t="shared" si="120"/>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2921</v>
      </c>
      <c r="D3265" s="1" t="s">
        <v>2923</v>
      </c>
      <c r="F3265" s="1" t="s">
        <v>2928</v>
      </c>
      <c r="H3265" s="47">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21">C$3265</f>
        <v>GRA for National Debt Interest</v>
      </c>
      <c r="D3266" s="1" t="s">
        <v>2924</v>
      </c>
      <c r="F3266" s="1" t="s">
        <v>2939</v>
      </c>
      <c r="H3266" s="47">
        <v>3265</v>
      </c>
      <c r="I3266" s="326" t="str">
        <f t="shared" ref="I3266:I3269" si="122">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21"/>
        <v>GRA for National Debt Interest</v>
      </c>
      <c r="D3267" s="1" t="s">
        <v>2925</v>
      </c>
      <c r="F3267" s="1" t="s">
        <v>2929</v>
      </c>
      <c r="H3267" s="47">
        <v>3266</v>
      </c>
      <c r="I3267" s="326" t="str">
        <f t="shared" si="122"/>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21"/>
        <v>GRA for National Debt Interest</v>
      </c>
      <c r="D3268" s="1" t="s">
        <v>2926</v>
      </c>
      <c r="F3268" s="1" t="s">
        <v>2930</v>
      </c>
      <c r="H3268" s="47">
        <v>3267</v>
      </c>
      <c r="I3268" s="326" t="str">
        <f t="shared" si="122"/>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21"/>
        <v>GRA for National Debt Interest</v>
      </c>
      <c r="D3269" s="1" t="s">
        <v>2927</v>
      </c>
      <c r="F3269" s="1" t="s">
        <v>2931</v>
      </c>
      <c r="H3269" s="47">
        <v>3268</v>
      </c>
      <c r="I3269" s="326" t="str">
        <f t="shared" si="122"/>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2922</v>
      </c>
      <c r="D3270" s="1" t="s">
        <v>2923</v>
      </c>
      <c r="F3270" s="1" t="s">
        <v>2928</v>
      </c>
      <c r="H3270" s="47">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23">C$3270</f>
        <v>GRA for Remaining Government Cash Flow Changes</v>
      </c>
      <c r="D3271" s="1" t="s">
        <v>2924</v>
      </c>
      <c r="F3271" s="1" t="s">
        <v>2939</v>
      </c>
      <c r="H3271" s="47">
        <v>3270</v>
      </c>
      <c r="I3271" s="326" t="str">
        <f t="shared" ref="I3271:I3274" si="124">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25">C$3270</f>
        <v>GRA for Remaining Government Cash Flow Changes</v>
      </c>
      <c r="D3272" s="1" t="s">
        <v>2925</v>
      </c>
      <c r="F3272" s="1" t="s">
        <v>2929</v>
      </c>
      <c r="H3272" s="47">
        <v>3271</v>
      </c>
      <c r="I3272" s="326" t="str">
        <f t="shared" si="124"/>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25"/>
        <v>GRA for Remaining Government Cash Flow Changes</v>
      </c>
      <c r="D3273" s="1" t="s">
        <v>2926</v>
      </c>
      <c r="F3273" s="1" t="s">
        <v>2930</v>
      </c>
      <c r="H3273" s="47">
        <v>3272</v>
      </c>
      <c r="I3273" s="326" t="str">
        <f t="shared" si="124"/>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25"/>
        <v>GRA for Remaining Government Cash Flow Changes</v>
      </c>
      <c r="D3274" s="1" t="s">
        <v>2927</v>
      </c>
      <c r="F3274" s="1" t="s">
        <v>2931</v>
      </c>
      <c r="H3274" s="47">
        <v>3273</v>
      </c>
      <c r="I3274" s="326" t="str">
        <f t="shared" si="124"/>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3374</v>
      </c>
      <c r="H3275" s="47">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3238</v>
      </c>
      <c r="H3276" s="47">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10">
    <cfRule type="containsText" dxfId="7" priority="3" operator="containsText" text="No">
      <formula>NOT(ISERROR(SEARCH("No",I1)))</formula>
    </cfRule>
  </conditionalFormatting>
  <conditionalFormatting sqref="I3215 I3220 I3230 I3235 I3240 I3245 I3265 I3270">
    <cfRule type="containsText" dxfId="6" priority="139" operator="containsText" text="No">
      <formula>NOT(ISERROR(SEARCH("No",I3215)))</formula>
    </cfRule>
  </conditionalFormatting>
  <conditionalFormatting sqref="I3225">
    <cfRule type="containsText" dxfId="5" priority="8" operator="containsText" text="No">
      <formula>NOT(ISERROR(SEARCH("No",I3225)))</formula>
    </cfRule>
  </conditionalFormatting>
  <conditionalFormatting sqref="I3250">
    <cfRule type="containsText" dxfId="4" priority="7" operator="containsText" text="No">
      <formula>NOT(ISERROR(SEARCH("No",I3250)))</formula>
    </cfRule>
  </conditionalFormatting>
  <conditionalFormatting sqref="I3255 I3260">
    <cfRule type="containsText" dxfId="3" priority="1" operator="containsText" text="No">
      <formula>NOT(ISERROR(SEARCH("No",I3255)))</formula>
    </cfRule>
  </conditionalFormatting>
  <conditionalFormatting sqref="I3275:I3276 I3280:I1048576">
    <cfRule type="containsText" dxfId="2"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38" sqref="A3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3427</v>
      </c>
      <c r="B4" t="str">
        <f>A4</f>
        <v>million metric tons</v>
      </c>
    </row>
    <row r="5" spans="1:2" x14ac:dyDescent="0.25">
      <c r="A5" s="196" t="s">
        <v>3825</v>
      </c>
      <c r="B5" t="str">
        <f>A5</f>
        <v>g CO2e / 2024 dollar</v>
      </c>
    </row>
    <row r="6" spans="1:2" x14ac:dyDescent="0.25">
      <c r="A6" s="197" t="s">
        <v>2298</v>
      </c>
      <c r="B6" t="str">
        <f t="shared" ref="B6:B51" si="0">A6</f>
        <v>thousand metric tons / year</v>
      </c>
    </row>
    <row r="7" spans="1:2" x14ac:dyDescent="0.25">
      <c r="A7" s="197" t="s">
        <v>3826</v>
      </c>
      <c r="B7" t="str">
        <f>A7</f>
        <v>g CO2 / 2024 dollar</v>
      </c>
    </row>
    <row r="8" spans="1:2" ht="30" x14ac:dyDescent="0.25">
      <c r="A8" s="197" t="s">
        <v>3827</v>
      </c>
      <c r="B8" t="str">
        <f t="shared" si="0"/>
        <v>2024 dollars / metric ton CO2e abated, Annual average abatement (million metric tons CO2e)</v>
      </c>
    </row>
    <row r="9" spans="1:2" x14ac:dyDescent="0.25">
      <c r="A9" s="197" t="s">
        <v>3828</v>
      </c>
      <c r="B9" t="str">
        <f t="shared" si="0"/>
        <v>billion 2024 dollars / year</v>
      </c>
    </row>
    <row r="10" spans="1:2" x14ac:dyDescent="0.25">
      <c r="A10" s="197" t="s">
        <v>3829</v>
      </c>
      <c r="B10" t="str">
        <f t="shared" si="0"/>
        <v>billion 2024 dollars</v>
      </c>
    </row>
    <row r="11" spans="1:2" x14ac:dyDescent="0.25">
      <c r="A11" s="197" t="s">
        <v>2826</v>
      </c>
      <c r="B11" t="str">
        <f t="shared" si="0"/>
        <v>jobs</v>
      </c>
    </row>
    <row r="12" spans="1:2" x14ac:dyDescent="0.25">
      <c r="A12" s="197" t="s">
        <v>3954</v>
      </c>
      <c r="B12" t="str">
        <f t="shared" si="0"/>
        <v>deaths / year</v>
      </c>
    </row>
    <row r="13" spans="1:2" x14ac:dyDescent="0.25">
      <c r="A13" s="197" t="s">
        <v>3957</v>
      </c>
      <c r="B13" t="str">
        <f t="shared" si="0"/>
        <v>days / year</v>
      </c>
    </row>
    <row r="14" spans="1:2" x14ac:dyDescent="0.25">
      <c r="A14" s="197" t="s">
        <v>3955</v>
      </c>
      <c r="B14" t="str">
        <f t="shared" si="0"/>
        <v>admissions / year</v>
      </c>
    </row>
    <row r="15" spans="1:2" x14ac:dyDescent="0.25">
      <c r="A15" s="197" t="s">
        <v>3956</v>
      </c>
      <c r="B15" t="str">
        <f t="shared" si="0"/>
        <v>visits / year</v>
      </c>
    </row>
    <row r="16" spans="1:2" x14ac:dyDescent="0.25">
      <c r="A16" s="197" t="s">
        <v>3952</v>
      </c>
      <c r="B16" t="str">
        <f t="shared" si="0"/>
        <v>cases / year</v>
      </c>
    </row>
    <row r="17" spans="1:2" x14ac:dyDescent="0.25">
      <c r="A17" s="197" t="s">
        <v>3953</v>
      </c>
      <c r="B17" t="str">
        <f t="shared" si="0"/>
        <v>events / year</v>
      </c>
    </row>
    <row r="18" spans="1:2" x14ac:dyDescent="0.25">
      <c r="A18" s="197" t="s">
        <v>2845</v>
      </c>
      <c r="B18" t="str">
        <f t="shared" si="0"/>
        <v>% change</v>
      </c>
    </row>
    <row r="19" spans="1:2" x14ac:dyDescent="0.25">
      <c r="A19" s="197" t="s">
        <v>3830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3487</v>
      </c>
      <c r="B22" t="str">
        <f t="shared" si="0"/>
        <v>terawatt-hours (TWh)</v>
      </c>
    </row>
    <row r="23" spans="1:2" x14ac:dyDescent="0.25">
      <c r="A23" s="197" t="s">
        <v>3281</v>
      </c>
      <c r="B23" t="str">
        <f t="shared" si="0"/>
        <v>%</v>
      </c>
    </row>
    <row r="24" spans="1:2" x14ac:dyDescent="0.25">
      <c r="A24" s="197" t="s">
        <v>3282</v>
      </c>
      <c r="B24" t="str">
        <f t="shared" si="0"/>
        <v>metric tons CO2e / megawatt-hour (MWh)</v>
      </c>
    </row>
    <row r="25" spans="1:2" x14ac:dyDescent="0.25">
      <c r="A25" s="197" t="s">
        <v>3831</v>
      </c>
      <c r="B25" t="str">
        <f t="shared" si="0"/>
        <v>kilowatt-hour / 2024 dollar</v>
      </c>
    </row>
    <row r="26" spans="1:2" x14ac:dyDescent="0.25">
      <c r="A26" s="197" t="s">
        <v>340</v>
      </c>
      <c r="B26" t="str">
        <f t="shared" si="0"/>
        <v>gigawatts (GW) / year</v>
      </c>
    </row>
    <row r="27" spans="1:2" x14ac:dyDescent="0.25">
      <c r="A27" s="197" t="s">
        <v>3832</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3833</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3252</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3834</v>
      </c>
      <c r="B42" t="str">
        <f t="shared" si="0"/>
        <v>2024 dollars / short ton</v>
      </c>
    </row>
    <row r="43" spans="1:2" x14ac:dyDescent="0.25">
      <c r="A43" s="197" t="s">
        <v>3835</v>
      </c>
      <c r="B43" t="str">
        <f t="shared" si="0"/>
        <v>2024 dollars / thousand cubic feet</v>
      </c>
    </row>
    <row r="44" spans="1:2" x14ac:dyDescent="0.25">
      <c r="A44" s="197" t="s">
        <v>3836</v>
      </c>
      <c r="B44" t="str">
        <f t="shared" si="0"/>
        <v>2024 dollars / gallon</v>
      </c>
    </row>
    <row r="45" spans="1:2" x14ac:dyDescent="0.25">
      <c r="A45" s="197" t="s">
        <v>3837</v>
      </c>
      <c r="B45" t="str">
        <f t="shared" si="0"/>
        <v>2024 dollars / barrel of oil</v>
      </c>
    </row>
    <row r="46" spans="1:2" x14ac:dyDescent="0.25">
      <c r="A46" s="197" t="s">
        <v>3838</v>
      </c>
      <c r="B46" t="str">
        <f t="shared" si="0"/>
        <v>2024 dollars / kg</v>
      </c>
    </row>
    <row r="47" spans="1:2" x14ac:dyDescent="0.25">
      <c r="A47" s="197" t="s">
        <v>3839</v>
      </c>
      <c r="B47" t="str">
        <f t="shared" si="0"/>
        <v>2024 dollars / kilowatt-hour (kWh)</v>
      </c>
    </row>
    <row r="48" spans="1:2" x14ac:dyDescent="0.25">
      <c r="A48" s="197" t="s">
        <v>3832</v>
      </c>
      <c r="B48" t="str">
        <f t="shared" ref="B48" si="1">A48</f>
        <v>2024 dollars / megawatt-hour (MWh)</v>
      </c>
    </row>
    <row r="49" spans="1:2" x14ac:dyDescent="0.25">
      <c r="A49" s="197" t="s">
        <v>3241</v>
      </c>
      <c r="B49" t="str">
        <f t="shared" si="0"/>
        <v>cost of eqpt. to capture 1 metric ton CO2e/yr (2020 dollars)</v>
      </c>
    </row>
    <row r="50" spans="1:2" x14ac:dyDescent="0.25">
      <c r="A50" s="197" t="s">
        <v>3840</v>
      </c>
      <c r="B50" t="str">
        <f t="shared" si="0"/>
        <v>million 2024 dollars / megawatt (MW)</v>
      </c>
    </row>
    <row r="51" spans="1:2" x14ac:dyDescent="0.25">
      <c r="A51" s="197" t="s">
        <v>3841</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9"/>
  <sheetViews>
    <sheetView tabSelected="1" topLeftCell="A46" zoomScale="55" zoomScaleNormal="55" workbookViewId="0">
      <selection activeCell="H51" sqref="H51"/>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3491</v>
      </c>
    </row>
    <row r="2" spans="1:10" x14ac:dyDescent="0.25">
      <c r="A2" s="2" t="s">
        <v>2304</v>
      </c>
      <c r="B2" s="1" t="s">
        <v>2305</v>
      </c>
      <c r="C2" s="43">
        <v>1</v>
      </c>
      <c r="D2" s="1" t="s">
        <v>59</v>
      </c>
      <c r="E2" s="1" t="s">
        <v>60</v>
      </c>
      <c r="F2" s="1" t="str">
        <f>UnitControlCenter!$B$3</f>
        <v>million metric tons / year</v>
      </c>
      <c r="G2" s="1" t="s">
        <v>168</v>
      </c>
      <c r="J2" s="1" t="s">
        <v>3497</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3425</v>
      </c>
      <c r="C4" s="43">
        <v>1</v>
      </c>
      <c r="D4" s="1" t="s">
        <v>59</v>
      </c>
      <c r="E4" s="1" t="s">
        <v>60</v>
      </c>
      <c r="F4" s="1" t="str">
        <f>UnitControlCenter!B4</f>
        <v>million metric tons</v>
      </c>
      <c r="G4" s="1" t="s">
        <v>3428</v>
      </c>
      <c r="J4" s="1" t="s">
        <v>3498</v>
      </c>
    </row>
    <row r="5" spans="1:10" ht="30" x14ac:dyDescent="0.25">
      <c r="A5" s="2" t="s">
        <v>2304</v>
      </c>
      <c r="B5" s="1" t="s">
        <v>3426</v>
      </c>
      <c r="C5" s="47">
        <v>1</v>
      </c>
      <c r="D5" s="2" t="s">
        <v>59</v>
      </c>
      <c r="E5" s="2" t="s">
        <v>60</v>
      </c>
      <c r="F5" s="1" t="str">
        <f>UnitControlCenter!B4</f>
        <v>million metric tons</v>
      </c>
      <c r="G5" s="1" t="s">
        <v>3429</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3602</v>
      </c>
      <c r="C18" s="199">
        <v>1</v>
      </c>
      <c r="D18" s="193" t="s">
        <v>61</v>
      </c>
      <c r="E18" s="193" t="s">
        <v>62</v>
      </c>
      <c r="F18" s="193" t="s">
        <v>337</v>
      </c>
      <c r="G18" s="193" t="s">
        <v>3603</v>
      </c>
      <c r="H18" s="193" t="s">
        <v>3638</v>
      </c>
      <c r="I18" s="193" t="s">
        <v>3604</v>
      </c>
      <c r="J18" s="193"/>
    </row>
    <row r="19" spans="1:10" ht="105" x14ac:dyDescent="0.25">
      <c r="A19" s="2" t="s">
        <v>2310</v>
      </c>
      <c r="B19" s="2" t="s">
        <v>2204</v>
      </c>
      <c r="C19" s="43">
        <v>1</v>
      </c>
      <c r="D19" s="1" t="s">
        <v>61</v>
      </c>
      <c r="E19" s="1" t="s">
        <v>62</v>
      </c>
      <c r="F19" s="1" t="str">
        <f>UnitControlCenter!$B$3</f>
        <v>million metric tons / year</v>
      </c>
      <c r="G19" s="1" t="s">
        <v>3257</v>
      </c>
      <c r="H19" s="1" t="s">
        <v>2766</v>
      </c>
      <c r="I19" s="1" t="s">
        <v>2767</v>
      </c>
    </row>
    <row r="20" spans="1:10" ht="105" x14ac:dyDescent="0.25">
      <c r="A20" s="2" t="s">
        <v>2310</v>
      </c>
      <c r="B20" s="2" t="s">
        <v>2220</v>
      </c>
      <c r="C20" s="43">
        <v>1</v>
      </c>
      <c r="D20" s="1" t="s">
        <v>61</v>
      </c>
      <c r="E20" s="1" t="s">
        <v>62</v>
      </c>
      <c r="F20" s="1" t="str">
        <f>UnitControlCenter!$B$3</f>
        <v>million metric tons / year</v>
      </c>
      <c r="G20" s="1" t="s">
        <v>3269</v>
      </c>
      <c r="H20" s="1" t="s">
        <v>2766</v>
      </c>
      <c r="I20" s="1" t="s">
        <v>3258</v>
      </c>
    </row>
    <row r="21" spans="1:10" ht="105" x14ac:dyDescent="0.25">
      <c r="A21" s="2" t="s">
        <v>2310</v>
      </c>
      <c r="B21" s="2" t="s">
        <v>2222</v>
      </c>
      <c r="C21" s="43">
        <v>1</v>
      </c>
      <c r="D21" s="1" t="s">
        <v>61</v>
      </c>
      <c r="E21" s="1" t="s">
        <v>62</v>
      </c>
      <c r="F21" s="1" t="str">
        <f>UnitControlCenter!$B$3</f>
        <v>million metric tons / year</v>
      </c>
      <c r="G21" s="1" t="s">
        <v>3270</v>
      </c>
      <c r="H21" s="1" t="s">
        <v>2766</v>
      </c>
      <c r="I21" s="1" t="s">
        <v>3259</v>
      </c>
    </row>
    <row r="22" spans="1:10" ht="105" x14ac:dyDescent="0.25">
      <c r="A22" s="2" t="s">
        <v>2310</v>
      </c>
      <c r="B22" s="2" t="s">
        <v>2297</v>
      </c>
      <c r="C22" s="43">
        <v>1</v>
      </c>
      <c r="D22" s="1" t="s">
        <v>61</v>
      </c>
      <c r="E22" s="1" t="s">
        <v>62</v>
      </c>
      <c r="F22" s="1" t="str">
        <f>UnitControlCenter!$B$3</f>
        <v>million metric tons / year</v>
      </c>
      <c r="G22" s="1" t="s">
        <v>3271</v>
      </c>
      <c r="H22" s="1" t="s">
        <v>2766</v>
      </c>
      <c r="I22" s="1" t="s">
        <v>3260</v>
      </c>
    </row>
    <row r="23" spans="1:10" ht="105" x14ac:dyDescent="0.25">
      <c r="A23" s="2" t="s">
        <v>2310</v>
      </c>
      <c r="B23" s="2" t="s">
        <v>2296</v>
      </c>
      <c r="C23" s="43">
        <v>1</v>
      </c>
      <c r="D23" s="1" t="s">
        <v>61</v>
      </c>
      <c r="E23" s="1" t="s">
        <v>62</v>
      </c>
      <c r="F23" s="1" t="str">
        <f>UnitControlCenter!$B$6</f>
        <v>thousand metric tons / year</v>
      </c>
      <c r="G23" s="1" t="s">
        <v>3272</v>
      </c>
      <c r="H23" s="1" t="s">
        <v>2766</v>
      </c>
      <c r="I23" s="1" t="s">
        <v>3261</v>
      </c>
    </row>
    <row r="24" spans="1:10" ht="105" x14ac:dyDescent="0.25">
      <c r="A24" s="2" t="s">
        <v>2310</v>
      </c>
      <c r="B24" s="2" t="s">
        <v>2211</v>
      </c>
      <c r="C24" s="43">
        <v>1</v>
      </c>
      <c r="D24" s="1" t="s">
        <v>61</v>
      </c>
      <c r="E24" s="1" t="s">
        <v>62</v>
      </c>
      <c r="F24" s="1" t="str">
        <f>UnitControlCenter!$B$6</f>
        <v>thousand metric tons / year</v>
      </c>
      <c r="G24" s="1" t="s">
        <v>3273</v>
      </c>
      <c r="H24" s="1" t="s">
        <v>2766</v>
      </c>
      <c r="I24" s="1" t="s">
        <v>3262</v>
      </c>
    </row>
    <row r="25" spans="1:10" ht="105" x14ac:dyDescent="0.25">
      <c r="A25" s="2" t="s">
        <v>2310</v>
      </c>
      <c r="B25" s="2" t="s">
        <v>2216</v>
      </c>
      <c r="C25" s="43">
        <v>1</v>
      </c>
      <c r="D25" s="1" t="s">
        <v>61</v>
      </c>
      <c r="E25" s="1" t="s">
        <v>62</v>
      </c>
      <c r="F25" s="1" t="str">
        <f>UnitControlCenter!$B$6</f>
        <v>thousand metric tons / year</v>
      </c>
      <c r="G25" s="1" t="s">
        <v>3274</v>
      </c>
      <c r="H25" s="1" t="s">
        <v>2766</v>
      </c>
      <c r="I25" s="1" t="s">
        <v>3263</v>
      </c>
    </row>
    <row r="26" spans="1:10" ht="105" x14ac:dyDescent="0.25">
      <c r="A26" s="2" t="s">
        <v>2310</v>
      </c>
      <c r="B26" s="2" t="s">
        <v>2218</v>
      </c>
      <c r="C26" s="43">
        <v>1</v>
      </c>
      <c r="D26" s="1" t="s">
        <v>61</v>
      </c>
      <c r="E26" s="1" t="s">
        <v>62</v>
      </c>
      <c r="F26" s="1" t="str">
        <f>UnitControlCenter!$B$6</f>
        <v>thousand metric tons / year</v>
      </c>
      <c r="G26" s="1" t="s">
        <v>3275</v>
      </c>
      <c r="H26" s="1" t="s">
        <v>2766</v>
      </c>
      <c r="I26" s="1" t="s">
        <v>3264</v>
      </c>
    </row>
    <row r="27" spans="1:10" ht="105" x14ac:dyDescent="0.25">
      <c r="A27" s="2" t="s">
        <v>2310</v>
      </c>
      <c r="B27" s="2" t="s">
        <v>2209</v>
      </c>
      <c r="C27" s="43">
        <v>1</v>
      </c>
      <c r="D27" s="1" t="s">
        <v>61</v>
      </c>
      <c r="E27" s="1" t="s">
        <v>62</v>
      </c>
      <c r="F27" s="1" t="str">
        <f>UnitControlCenter!$B$3</f>
        <v>million metric tons / year</v>
      </c>
      <c r="G27" s="1" t="s">
        <v>3276</v>
      </c>
      <c r="H27" s="1" t="s">
        <v>2766</v>
      </c>
      <c r="I27" s="1" t="s">
        <v>3265</v>
      </c>
    </row>
    <row r="28" spans="1:10" ht="105" x14ac:dyDescent="0.25">
      <c r="A28" s="2" t="s">
        <v>2310</v>
      </c>
      <c r="B28" s="2" t="s">
        <v>2206</v>
      </c>
      <c r="C28" s="43">
        <v>1</v>
      </c>
      <c r="D28" s="1" t="s">
        <v>61</v>
      </c>
      <c r="E28" s="1" t="s">
        <v>62</v>
      </c>
      <c r="F28" s="1" t="str">
        <f>UnitControlCenter!$B$6</f>
        <v>thousand metric tons / year</v>
      </c>
      <c r="G28" s="1" t="s">
        <v>3277</v>
      </c>
      <c r="H28" s="1" t="s">
        <v>2766</v>
      </c>
      <c r="I28" s="1" t="s">
        <v>3266</v>
      </c>
    </row>
    <row r="29" spans="1:10" ht="105" x14ac:dyDescent="0.25">
      <c r="A29" s="2" t="s">
        <v>2310</v>
      </c>
      <c r="B29" s="2" t="s">
        <v>2214</v>
      </c>
      <c r="C29" s="43">
        <v>1</v>
      </c>
      <c r="D29" s="1" t="s">
        <v>61</v>
      </c>
      <c r="E29" s="1" t="s">
        <v>62</v>
      </c>
      <c r="F29" s="1" t="str">
        <f>UnitControlCenter!$B$3</f>
        <v>million metric tons / year</v>
      </c>
      <c r="G29" s="1" t="s">
        <v>3278</v>
      </c>
      <c r="H29" s="1" t="s">
        <v>2766</v>
      </c>
      <c r="I29" s="1" t="s">
        <v>3267</v>
      </c>
    </row>
    <row r="30" spans="1:10" ht="105.75" thickBot="1" x14ac:dyDescent="0.3">
      <c r="A30" s="192" t="s">
        <v>2310</v>
      </c>
      <c r="B30" s="192" t="s">
        <v>469</v>
      </c>
      <c r="C30" s="199">
        <v>1</v>
      </c>
      <c r="D30" s="1" t="s">
        <v>61</v>
      </c>
      <c r="E30" s="1" t="s">
        <v>62</v>
      </c>
      <c r="F30" s="193" t="str">
        <f>UnitControlCenter!$B$3</f>
        <v>million metric tons / year</v>
      </c>
      <c r="G30" s="1" t="s">
        <v>3279</v>
      </c>
      <c r="H30" s="1" t="s">
        <v>2766</v>
      </c>
      <c r="I30" s="1" t="s">
        <v>3268</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2935</v>
      </c>
      <c r="F35" s="1" t="str">
        <f>UnitControlCenter!$B$3</f>
        <v>million metric tons / year</v>
      </c>
      <c r="G35" s="1" t="s">
        <v>2975</v>
      </c>
    </row>
    <row r="36" spans="1:10" x14ac:dyDescent="0.25">
      <c r="A36" s="2" t="s">
        <v>2698</v>
      </c>
      <c r="B36" s="2" t="s">
        <v>126</v>
      </c>
      <c r="C36" s="43">
        <v>1</v>
      </c>
      <c r="D36" s="1" t="s">
        <v>59</v>
      </c>
      <c r="E36" s="1" t="s">
        <v>2935</v>
      </c>
      <c r="F36" s="1" t="str">
        <f>UnitControlCenter!$B$3</f>
        <v>million metric tons / year</v>
      </c>
      <c r="G36" s="1" t="s">
        <v>2407</v>
      </c>
    </row>
    <row r="37" spans="1:10" x14ac:dyDescent="0.25">
      <c r="A37" s="2" t="s">
        <v>2698</v>
      </c>
      <c r="B37" s="2" t="s">
        <v>2405</v>
      </c>
      <c r="C37" s="43">
        <v>1</v>
      </c>
      <c r="D37" s="1" t="s">
        <v>59</v>
      </c>
      <c r="E37" s="1" t="s">
        <v>2935</v>
      </c>
      <c r="F37" s="1" t="str">
        <f>UnitControlCenter!$B$3</f>
        <v>million metric tons / year</v>
      </c>
      <c r="G37" s="1" t="s">
        <v>2408</v>
      </c>
    </row>
    <row r="38" spans="1:10" x14ac:dyDescent="0.25">
      <c r="A38" s="2" t="s">
        <v>2698</v>
      </c>
      <c r="B38" s="2" t="s">
        <v>2458</v>
      </c>
      <c r="C38" s="43">
        <v>1</v>
      </c>
      <c r="D38" s="1" t="s">
        <v>59</v>
      </c>
      <c r="E38" s="1" t="s">
        <v>2935</v>
      </c>
      <c r="F38" s="1" t="str">
        <f>UnitControlCenter!$B$3</f>
        <v>million metric tons / year</v>
      </c>
      <c r="G38" s="1" t="s">
        <v>2466</v>
      </c>
    </row>
    <row r="39" spans="1:10" x14ac:dyDescent="0.25">
      <c r="A39" s="2" t="s">
        <v>2698</v>
      </c>
      <c r="B39" s="2" t="s">
        <v>89</v>
      </c>
      <c r="C39" s="43">
        <v>1</v>
      </c>
      <c r="D39" s="1" t="s">
        <v>59</v>
      </c>
      <c r="E39" s="1" t="s">
        <v>2935</v>
      </c>
      <c r="F39" s="1" t="str">
        <f>UnitControlCenter!$B$3</f>
        <v>million metric tons / year</v>
      </c>
      <c r="G39" s="1" t="s">
        <v>2409</v>
      </c>
    </row>
    <row r="40" spans="1:10" ht="30" x14ac:dyDescent="0.25">
      <c r="A40" s="2" t="s">
        <v>2698</v>
      </c>
      <c r="B40" s="2" t="s">
        <v>9</v>
      </c>
      <c r="C40" s="43">
        <v>1</v>
      </c>
      <c r="D40" s="1" t="s">
        <v>59</v>
      </c>
      <c r="E40" s="1" t="s">
        <v>2935</v>
      </c>
      <c r="F40" s="1" t="str">
        <f>UnitControlCenter!$B$3</f>
        <v>million metric tons / year</v>
      </c>
      <c r="G40" s="1" t="s">
        <v>2976</v>
      </c>
    </row>
    <row r="41" spans="1:10" ht="15.75" thickBot="1" x14ac:dyDescent="0.3">
      <c r="A41" s="192" t="s">
        <v>2698</v>
      </c>
      <c r="B41" s="192" t="s">
        <v>4</v>
      </c>
      <c r="C41" s="199">
        <v>1</v>
      </c>
      <c r="D41" s="193" t="s">
        <v>59</v>
      </c>
      <c r="E41" s="193" t="s">
        <v>2935</v>
      </c>
      <c r="F41" s="193" t="str">
        <f>UnitControlCenter!$B$3</f>
        <v>million metric tons / year</v>
      </c>
      <c r="G41" s="193" t="s">
        <v>2411</v>
      </c>
      <c r="H41" s="193"/>
      <c r="I41" s="193"/>
      <c r="J41" s="193"/>
    </row>
    <row r="42" spans="1:10" ht="45" x14ac:dyDescent="0.25">
      <c r="A42" s="2" t="s">
        <v>341</v>
      </c>
      <c r="B42" s="2" t="s">
        <v>2902</v>
      </c>
      <c r="C42" s="43">
        <v>1</v>
      </c>
      <c r="D42" s="1" t="s">
        <v>61</v>
      </c>
      <c r="E42" s="1" t="s">
        <v>423</v>
      </c>
      <c r="F42" s="1" t="str">
        <f>UnitControlCenter!$B$8</f>
        <v>2024 dollars / metric ton CO2e abated, Annual average abatement (million metric tons CO2e)</v>
      </c>
      <c r="G42" s="1" t="s">
        <v>2977</v>
      </c>
    </row>
    <row r="43" spans="1:10" ht="45.75" thickBot="1" x14ac:dyDescent="0.3">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5" x14ac:dyDescent="0.25">
      <c r="A44" s="2" t="s">
        <v>2313</v>
      </c>
      <c r="B44" s="2" t="s">
        <v>2906</v>
      </c>
      <c r="C44" s="43">
        <v>1</v>
      </c>
      <c r="D44" s="1" t="s">
        <v>61</v>
      </c>
      <c r="E44" s="1" t="s">
        <v>60</v>
      </c>
      <c r="F44" s="1" t="str">
        <f>UnitControlCenter!$B$9</f>
        <v>billion 2024 dollars / year</v>
      </c>
      <c r="G44" s="1" t="s">
        <v>2904</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2893</v>
      </c>
      <c r="C46" s="43">
        <v>1</v>
      </c>
      <c r="D46" s="1" t="s">
        <v>61</v>
      </c>
      <c r="E46" s="1" t="s">
        <v>62</v>
      </c>
      <c r="F46" s="1" t="str">
        <f>UnitControlCenter!$B$9</f>
        <v>billion 2024 dollars / year</v>
      </c>
      <c r="G46" s="1" t="s">
        <v>2894</v>
      </c>
      <c r="H46" s="1" t="s">
        <v>2895</v>
      </c>
      <c r="I46" s="1" t="s">
        <v>2896</v>
      </c>
    </row>
    <row r="47" spans="1:10" ht="30" x14ac:dyDescent="0.25">
      <c r="A47" s="2" t="s">
        <v>2313</v>
      </c>
      <c r="B47" s="191" t="s">
        <v>2897</v>
      </c>
      <c r="C47" s="43">
        <v>1</v>
      </c>
      <c r="D47" s="1" t="s">
        <v>59</v>
      </c>
      <c r="E47" s="1" t="s">
        <v>60</v>
      </c>
      <c r="F47" s="1" t="str">
        <f>UnitControlCenter!$B$10</f>
        <v>billion 2024 dollars</v>
      </c>
      <c r="G47" s="1" t="s">
        <v>2898</v>
      </c>
    </row>
    <row r="48" spans="1:10" ht="30" x14ac:dyDescent="0.25">
      <c r="A48" s="2" t="s">
        <v>2313</v>
      </c>
      <c r="B48" s="191" t="s">
        <v>2899</v>
      </c>
      <c r="C48" s="43">
        <v>1</v>
      </c>
      <c r="D48" s="1" t="s">
        <v>59</v>
      </c>
      <c r="E48" s="1" t="s">
        <v>60</v>
      </c>
      <c r="F48" s="1" t="str">
        <f>UnitControlCenter!$B$9</f>
        <v>billion 2024 dollars / year</v>
      </c>
      <c r="G48" s="1" t="s">
        <v>2900</v>
      </c>
    </row>
    <row r="49" spans="1:10" ht="195" x14ac:dyDescent="0.25">
      <c r="A49" s="2" t="s">
        <v>2313</v>
      </c>
      <c r="B49" s="191" t="s">
        <v>2973</v>
      </c>
      <c r="C49" s="43">
        <v>1</v>
      </c>
      <c r="D49" s="1" t="s">
        <v>61</v>
      </c>
      <c r="E49" s="1" t="s">
        <v>60</v>
      </c>
      <c r="F49" s="1" t="str">
        <f>UnitControlCenter!$B$9</f>
        <v>billion 2024 dollars / year</v>
      </c>
      <c r="G49" s="1" t="s">
        <v>3933</v>
      </c>
      <c r="H49" s="1" t="s">
        <v>3934</v>
      </c>
      <c r="I49" s="1" t="s">
        <v>3935</v>
      </c>
    </row>
    <row r="50" spans="1:10" ht="30" x14ac:dyDescent="0.25">
      <c r="A50" s="2" t="s">
        <v>2313</v>
      </c>
      <c r="B50" s="191" t="s">
        <v>4021</v>
      </c>
      <c r="C50" s="43">
        <v>1</v>
      </c>
      <c r="D50" s="1" t="s">
        <v>59</v>
      </c>
      <c r="E50" s="1" t="s">
        <v>60</v>
      </c>
      <c r="F50" s="1" t="s">
        <v>3912</v>
      </c>
      <c r="G50" s="1" t="s">
        <v>4023</v>
      </c>
    </row>
    <row r="51" spans="1:10" ht="30" x14ac:dyDescent="0.25">
      <c r="A51" s="2" t="s">
        <v>2313</v>
      </c>
      <c r="B51" s="191" t="s">
        <v>4022</v>
      </c>
      <c r="C51" s="43">
        <v>1</v>
      </c>
      <c r="D51" s="1" t="s">
        <v>59</v>
      </c>
      <c r="E51" s="1" t="s">
        <v>60</v>
      </c>
      <c r="F51" s="1" t="s">
        <v>3912</v>
      </c>
      <c r="G51" s="1" t="s">
        <v>4024</v>
      </c>
    </row>
    <row r="52" spans="1:10" ht="45.75" thickBot="1" x14ac:dyDescent="0.3">
      <c r="A52" s="192" t="s">
        <v>2313</v>
      </c>
      <c r="B52" s="194" t="s">
        <v>3911</v>
      </c>
      <c r="C52" s="199">
        <v>1</v>
      </c>
      <c r="D52" s="193" t="s">
        <v>61</v>
      </c>
      <c r="E52" s="193" t="s">
        <v>62</v>
      </c>
      <c r="F52" s="193" t="s">
        <v>3912</v>
      </c>
      <c r="G52" s="193" t="s">
        <v>3914</v>
      </c>
      <c r="H52" s="193" t="s">
        <v>3913</v>
      </c>
      <c r="I52" s="193" t="s">
        <v>3915</v>
      </c>
      <c r="J52" s="193"/>
    </row>
    <row r="53" spans="1:10" ht="45" x14ac:dyDescent="0.25">
      <c r="A53" s="2" t="s">
        <v>2823</v>
      </c>
      <c r="B53" s="191" t="s">
        <v>2840</v>
      </c>
      <c r="C53" s="43">
        <v>1</v>
      </c>
      <c r="D53" s="1" t="s">
        <v>61</v>
      </c>
      <c r="E53" s="1" t="s">
        <v>60</v>
      </c>
      <c r="F53" s="1" t="str">
        <f>UnitControlCenter!$B$11</f>
        <v>jobs</v>
      </c>
      <c r="G53" s="1" t="s">
        <v>2831</v>
      </c>
      <c r="H53" s="1" t="s">
        <v>2830</v>
      </c>
      <c r="I53" s="1" t="s">
        <v>2376</v>
      </c>
    </row>
    <row r="54" spans="1:10" ht="30" x14ac:dyDescent="0.25">
      <c r="A54" s="2" t="s">
        <v>2823</v>
      </c>
      <c r="B54" s="191" t="s">
        <v>3221</v>
      </c>
      <c r="C54" s="43">
        <v>0</v>
      </c>
      <c r="D54" s="1" t="s">
        <v>61</v>
      </c>
      <c r="E54" s="1" t="s">
        <v>62</v>
      </c>
      <c r="F54" s="1" t="str">
        <f>UnitControlCenter!$B$11</f>
        <v>jobs</v>
      </c>
      <c r="G54" s="1" t="s">
        <v>3110</v>
      </c>
      <c r="H54" s="1" t="s">
        <v>3111</v>
      </c>
      <c r="I54" s="1" t="s">
        <v>3112</v>
      </c>
    </row>
    <row r="55" spans="1:10" ht="30" x14ac:dyDescent="0.25">
      <c r="A55" s="2" t="s">
        <v>2823</v>
      </c>
      <c r="B55" s="191" t="s">
        <v>3222</v>
      </c>
      <c r="C55" s="43">
        <v>0</v>
      </c>
      <c r="D55" s="1" t="s">
        <v>61</v>
      </c>
      <c r="E55" s="1" t="s">
        <v>60</v>
      </c>
      <c r="F55" s="1" t="str">
        <f>UnitControlCenter!$B$18</f>
        <v>% change</v>
      </c>
      <c r="G55" s="1" t="s">
        <v>3129</v>
      </c>
      <c r="H55" s="1" t="s">
        <v>3111</v>
      </c>
      <c r="I55" s="1" t="s">
        <v>3112</v>
      </c>
    </row>
    <row r="56" spans="1:10" ht="45" x14ac:dyDescent="0.25">
      <c r="A56" s="2" t="s">
        <v>2823</v>
      </c>
      <c r="B56" s="191" t="s">
        <v>3094</v>
      </c>
      <c r="C56" s="43">
        <v>0</v>
      </c>
      <c r="D56" s="1" t="s">
        <v>61</v>
      </c>
      <c r="E56" s="1" t="s">
        <v>62</v>
      </c>
      <c r="F56" s="1" t="str">
        <f>UnitControlCenter!$B$11</f>
        <v>jobs</v>
      </c>
      <c r="G56" s="1" t="s">
        <v>3133</v>
      </c>
      <c r="H56" s="1" t="s">
        <v>3113</v>
      </c>
      <c r="I56" s="20" t="s">
        <v>3114</v>
      </c>
      <c r="J56" s="20"/>
    </row>
    <row r="57" spans="1:10" ht="45" x14ac:dyDescent="0.25">
      <c r="A57" s="2" t="s">
        <v>2823</v>
      </c>
      <c r="B57" s="191" t="s">
        <v>3126</v>
      </c>
      <c r="C57" s="43">
        <v>0</v>
      </c>
      <c r="D57" s="1" t="s">
        <v>61</v>
      </c>
      <c r="E57" s="1" t="s">
        <v>60</v>
      </c>
      <c r="F57" s="1" t="str">
        <f>UnitControlCenter!$B$18</f>
        <v>% change</v>
      </c>
      <c r="G57" s="1" t="s">
        <v>3132</v>
      </c>
      <c r="H57" s="1" t="s">
        <v>3113</v>
      </c>
      <c r="I57" s="20" t="s">
        <v>3114</v>
      </c>
      <c r="J57" s="20"/>
    </row>
    <row r="58" spans="1:10" ht="30" x14ac:dyDescent="0.25">
      <c r="A58" s="2" t="s">
        <v>2823</v>
      </c>
      <c r="B58" s="191" t="s">
        <v>3099</v>
      </c>
      <c r="C58" s="43">
        <v>0</v>
      </c>
      <c r="D58" s="1" t="s">
        <v>61</v>
      </c>
      <c r="E58" s="1" t="s">
        <v>62</v>
      </c>
      <c r="F58" s="1" t="str">
        <f>UnitControlCenter!$B$11</f>
        <v>jobs</v>
      </c>
      <c r="G58" s="1" t="s">
        <v>3115</v>
      </c>
      <c r="H58" s="1" t="s">
        <v>3116</v>
      </c>
      <c r="I58" s="1" t="s">
        <v>3117</v>
      </c>
    </row>
    <row r="59" spans="1:10" ht="30" x14ac:dyDescent="0.25">
      <c r="A59" s="2" t="s">
        <v>2823</v>
      </c>
      <c r="B59" s="191" t="s">
        <v>3127</v>
      </c>
      <c r="C59" s="43">
        <v>0</v>
      </c>
      <c r="D59" s="1" t="s">
        <v>61</v>
      </c>
      <c r="E59" s="1" t="s">
        <v>60</v>
      </c>
      <c r="F59" s="1" t="str">
        <f>UnitControlCenter!$B$18</f>
        <v>% change</v>
      </c>
      <c r="G59" s="1" t="s">
        <v>3130</v>
      </c>
      <c r="H59" s="1" t="s">
        <v>3116</v>
      </c>
      <c r="I59" s="1" t="s">
        <v>3117</v>
      </c>
    </row>
    <row r="60" spans="1:10" ht="75" x14ac:dyDescent="0.25">
      <c r="A60" s="2" t="s">
        <v>2823</v>
      </c>
      <c r="B60" s="191" t="s">
        <v>3102</v>
      </c>
      <c r="C60" s="43">
        <v>0</v>
      </c>
      <c r="D60" s="1" t="s">
        <v>61</v>
      </c>
      <c r="E60" s="1" t="s">
        <v>62</v>
      </c>
      <c r="F60" s="1" t="str">
        <f>UnitControlCenter!$B$11</f>
        <v>jobs</v>
      </c>
      <c r="G60" s="1" t="s">
        <v>3118</v>
      </c>
      <c r="H60" s="1" t="s">
        <v>3119</v>
      </c>
      <c r="I60" s="1" t="s">
        <v>3120</v>
      </c>
    </row>
    <row r="61" spans="1:10" ht="90" x14ac:dyDescent="0.25">
      <c r="A61" s="2" t="s">
        <v>2823</v>
      </c>
      <c r="B61" s="191" t="s">
        <v>3128</v>
      </c>
      <c r="C61" s="43">
        <v>0</v>
      </c>
      <c r="D61" s="1" t="s">
        <v>61</v>
      </c>
      <c r="E61" s="1" t="s">
        <v>60</v>
      </c>
      <c r="F61" s="1" t="str">
        <f>UnitControlCenter!$B$18</f>
        <v>% change</v>
      </c>
      <c r="G61" s="1" t="s">
        <v>3131</v>
      </c>
      <c r="H61" s="1" t="s">
        <v>3119</v>
      </c>
      <c r="I61" s="1" t="s">
        <v>3120</v>
      </c>
    </row>
    <row r="62" spans="1:10" ht="30" x14ac:dyDescent="0.25">
      <c r="A62" s="2" t="s">
        <v>2823</v>
      </c>
      <c r="B62" s="191" t="s">
        <v>3180</v>
      </c>
      <c r="C62" s="43">
        <v>1</v>
      </c>
      <c r="D62" s="1" t="s">
        <v>61</v>
      </c>
      <c r="E62" s="1" t="s">
        <v>62</v>
      </c>
      <c r="F62" s="1" t="str">
        <f>UnitControlCenter!$B$11</f>
        <v>jobs</v>
      </c>
      <c r="G62" s="1" t="s">
        <v>3181</v>
      </c>
      <c r="H62" s="1" t="s">
        <v>3182</v>
      </c>
      <c r="I62" s="1" t="s">
        <v>3183</v>
      </c>
    </row>
    <row r="63" spans="1:10" ht="30" x14ac:dyDescent="0.25">
      <c r="A63" s="2" t="s">
        <v>2823</v>
      </c>
      <c r="B63" s="191" t="s">
        <v>3184</v>
      </c>
      <c r="C63" s="43">
        <v>1</v>
      </c>
      <c r="D63" s="1" t="s">
        <v>61</v>
      </c>
      <c r="E63" s="1" t="s">
        <v>60</v>
      </c>
      <c r="F63" s="1" t="str">
        <f>UnitControlCenter!$B$18</f>
        <v>% change</v>
      </c>
      <c r="G63" s="1" t="s">
        <v>3185</v>
      </c>
      <c r="H63" s="1" t="s">
        <v>3182</v>
      </c>
      <c r="I63" s="1" t="s">
        <v>3183</v>
      </c>
    </row>
    <row r="64" spans="1:10" ht="30" x14ac:dyDescent="0.25">
      <c r="A64" s="2" t="s">
        <v>2823</v>
      </c>
      <c r="B64" s="191" t="s">
        <v>2878</v>
      </c>
      <c r="C64" s="43">
        <v>1</v>
      </c>
      <c r="D64" s="1" t="s">
        <v>61</v>
      </c>
      <c r="E64" s="1" t="s">
        <v>60</v>
      </c>
      <c r="F64" s="1" t="str">
        <f>UnitControlCenter!$B$11</f>
        <v>jobs</v>
      </c>
      <c r="G64" s="1" t="s">
        <v>2882</v>
      </c>
      <c r="H64" s="1" t="s">
        <v>2881</v>
      </c>
      <c r="I64" s="1" t="s">
        <v>2892</v>
      </c>
    </row>
    <row r="65" spans="1:10" ht="45" x14ac:dyDescent="0.25">
      <c r="A65" s="2" t="s">
        <v>2823</v>
      </c>
      <c r="B65" s="191" t="s">
        <v>2933</v>
      </c>
      <c r="C65" s="43">
        <v>1</v>
      </c>
      <c r="D65" s="1" t="s">
        <v>61</v>
      </c>
      <c r="E65" s="1" t="s">
        <v>60</v>
      </c>
      <c r="F65" s="1" t="str">
        <f>UnitControlCenter!$B$11</f>
        <v>jobs</v>
      </c>
      <c r="G65" s="1" t="s">
        <v>2932</v>
      </c>
      <c r="H65" s="1" t="s">
        <v>2830</v>
      </c>
      <c r="I65" s="1" t="s">
        <v>2376</v>
      </c>
    </row>
    <row r="66" spans="1:10" ht="45" x14ac:dyDescent="0.25">
      <c r="A66" s="2" t="s">
        <v>2823</v>
      </c>
      <c r="B66" s="191" t="s">
        <v>2825</v>
      </c>
      <c r="C66" s="43">
        <v>1</v>
      </c>
      <c r="D66" s="1" t="s">
        <v>61</v>
      </c>
      <c r="E66" s="1" t="s">
        <v>60</v>
      </c>
      <c r="F66" s="1" t="str">
        <f>UnitControlCenter!$B$9</f>
        <v>billion 2024 dollars / year</v>
      </c>
      <c r="G66" s="1" t="s">
        <v>2832</v>
      </c>
      <c r="H66" s="1" t="s">
        <v>2834</v>
      </c>
      <c r="I66" s="1" t="s">
        <v>2376</v>
      </c>
    </row>
    <row r="67" spans="1:10" ht="45" x14ac:dyDescent="0.25">
      <c r="A67" s="2" t="s">
        <v>2823</v>
      </c>
      <c r="B67" s="191" t="s">
        <v>2844</v>
      </c>
      <c r="C67" s="43">
        <v>1</v>
      </c>
      <c r="D67" s="1" t="s">
        <v>61</v>
      </c>
      <c r="E67" s="1" t="s">
        <v>60</v>
      </c>
      <c r="F67" s="1" t="str">
        <f>UnitControlCenter!$B$18</f>
        <v>% change</v>
      </c>
      <c r="G67" s="1" t="s">
        <v>2846</v>
      </c>
      <c r="H67" s="1" t="s">
        <v>2834</v>
      </c>
      <c r="I67" s="1" t="s">
        <v>2376</v>
      </c>
    </row>
    <row r="68" spans="1:10" ht="30" x14ac:dyDescent="0.25">
      <c r="A68" s="2" t="s">
        <v>2823</v>
      </c>
      <c r="B68" s="191" t="s">
        <v>2879</v>
      </c>
      <c r="C68" s="43">
        <v>1</v>
      </c>
      <c r="D68" s="1" t="s">
        <v>61</v>
      </c>
      <c r="E68" s="1" t="s">
        <v>60</v>
      </c>
      <c r="F68" s="1" t="str">
        <f>UnitControlCenter!$B$9</f>
        <v>billion 2024 dollars / year</v>
      </c>
      <c r="G68" s="1" t="s">
        <v>2883</v>
      </c>
      <c r="H68" s="1" t="s">
        <v>2881</v>
      </c>
      <c r="I68" s="1" t="s">
        <v>2892</v>
      </c>
    </row>
    <row r="69" spans="1:10" ht="45" x14ac:dyDescent="0.25">
      <c r="A69" s="2" t="s">
        <v>2823</v>
      </c>
      <c r="B69" s="191" t="s">
        <v>2839</v>
      </c>
      <c r="C69" s="43">
        <v>1</v>
      </c>
      <c r="D69" s="1" t="s">
        <v>61</v>
      </c>
      <c r="E69" s="1" t="s">
        <v>60</v>
      </c>
      <c r="F69" s="1" t="str">
        <f>UnitControlCenter!$B$9</f>
        <v>billion 2024 dollars / year</v>
      </c>
      <c r="G69" s="1" t="s">
        <v>2835</v>
      </c>
      <c r="H69" s="1" t="s">
        <v>2833</v>
      </c>
      <c r="I69" s="1" t="s">
        <v>2376</v>
      </c>
    </row>
    <row r="70" spans="1:10" ht="30" x14ac:dyDescent="0.25">
      <c r="A70" s="2" t="s">
        <v>2823</v>
      </c>
      <c r="B70" s="191" t="s">
        <v>2837</v>
      </c>
      <c r="C70" s="43">
        <v>1</v>
      </c>
      <c r="D70" s="1" t="s">
        <v>59</v>
      </c>
      <c r="E70" s="1" t="s">
        <v>60</v>
      </c>
      <c r="F70" s="1" t="str">
        <f>UnitControlCenter!$B$19</f>
        <v>2024 dollars / employee-year</v>
      </c>
      <c r="G70" s="1" t="s">
        <v>2838</v>
      </c>
    </row>
    <row r="71" spans="1:10" ht="30.75" thickBot="1" x14ac:dyDescent="0.3">
      <c r="A71" s="192" t="s">
        <v>2823</v>
      </c>
      <c r="B71" s="194" t="s">
        <v>2880</v>
      </c>
      <c r="C71" s="199">
        <v>1</v>
      </c>
      <c r="D71" s="193" t="s">
        <v>61</v>
      </c>
      <c r="E71" s="193" t="s">
        <v>60</v>
      </c>
      <c r="F71" s="193" t="str">
        <f>UnitControlCenter!$B$9</f>
        <v>billion 2024 dollars / year</v>
      </c>
      <c r="G71" s="193" t="s">
        <v>2884</v>
      </c>
      <c r="H71" s="193" t="s">
        <v>2881</v>
      </c>
      <c r="I71" s="193" t="s">
        <v>2892</v>
      </c>
      <c r="J71" s="193"/>
    </row>
    <row r="72" spans="1:10" ht="90" x14ac:dyDescent="0.25">
      <c r="A72" s="2" t="s">
        <v>2824</v>
      </c>
      <c r="B72" s="2" t="s">
        <v>2630</v>
      </c>
      <c r="C72" s="43">
        <v>0</v>
      </c>
      <c r="D72" s="1" t="s">
        <v>61</v>
      </c>
      <c r="E72" s="1" t="s">
        <v>60</v>
      </c>
      <c r="F72" s="1" t="str">
        <f>UnitControlCenter!$B$9</f>
        <v>billion 2024 dollars / year</v>
      </c>
      <c r="G72" s="1" t="s">
        <v>2631</v>
      </c>
      <c r="H72" s="1" t="s">
        <v>2632</v>
      </c>
      <c r="I72" s="1" t="s">
        <v>2611</v>
      </c>
    </row>
    <row r="73" spans="1:10" ht="45" x14ac:dyDescent="0.25">
      <c r="A73" s="2" t="s">
        <v>2824</v>
      </c>
      <c r="B73" s="2" t="s">
        <v>2634</v>
      </c>
      <c r="C73" s="43">
        <v>0</v>
      </c>
      <c r="D73" s="1" t="s">
        <v>61</v>
      </c>
      <c r="E73" s="1" t="s">
        <v>60</v>
      </c>
      <c r="F73" s="1" t="str">
        <f>UnitControlCenter!$B$9</f>
        <v>billion 2024 dollars / year</v>
      </c>
      <c r="G73" s="1" t="s">
        <v>2644</v>
      </c>
      <c r="H73" s="1" t="s">
        <v>2645</v>
      </c>
      <c r="I73" s="1" t="s">
        <v>2646</v>
      </c>
    </row>
    <row r="74" spans="1:10" ht="60" x14ac:dyDescent="0.25">
      <c r="A74" s="2" t="s">
        <v>2824</v>
      </c>
      <c r="B74" s="2" t="s">
        <v>2635</v>
      </c>
      <c r="C74" s="43">
        <v>0</v>
      </c>
      <c r="D74" s="1" t="s">
        <v>61</v>
      </c>
      <c r="E74" s="1" t="s">
        <v>60</v>
      </c>
      <c r="F74" s="1" t="str">
        <f>UnitControlCenter!$B$9</f>
        <v>billion 2024 dollars / year</v>
      </c>
      <c r="G74" s="1" t="s">
        <v>2655</v>
      </c>
      <c r="H74" s="1" t="s">
        <v>2653</v>
      </c>
      <c r="I74" s="1" t="s">
        <v>2654</v>
      </c>
    </row>
    <row r="75" spans="1:10" ht="45" x14ac:dyDescent="0.25">
      <c r="A75" s="2" t="s">
        <v>2824</v>
      </c>
      <c r="B75" s="2" t="s">
        <v>2636</v>
      </c>
      <c r="C75" s="43">
        <v>0</v>
      </c>
      <c r="D75" s="1" t="s">
        <v>61</v>
      </c>
      <c r="E75" s="1" t="s">
        <v>60</v>
      </c>
      <c r="F75" s="1" t="str">
        <f>UnitControlCenter!$B$9</f>
        <v>billion 2024 dollars / year</v>
      </c>
      <c r="G75" s="1" t="s">
        <v>2649</v>
      </c>
      <c r="H75" s="1" t="s">
        <v>2645</v>
      </c>
      <c r="I75" s="1" t="s">
        <v>2647</v>
      </c>
    </row>
    <row r="76" spans="1:10" ht="45" x14ac:dyDescent="0.25">
      <c r="A76" s="2" t="s">
        <v>2824</v>
      </c>
      <c r="B76" s="2" t="s">
        <v>2637</v>
      </c>
      <c r="C76" s="43">
        <v>0</v>
      </c>
      <c r="D76" s="1" t="s">
        <v>61</v>
      </c>
      <c r="E76" s="1" t="s">
        <v>60</v>
      </c>
      <c r="F76" s="1" t="str">
        <f>UnitControlCenter!$B$9</f>
        <v>billion 2024 dollars / year</v>
      </c>
      <c r="G76" s="1" t="s">
        <v>2650</v>
      </c>
      <c r="H76" s="1" t="s">
        <v>2645</v>
      </c>
      <c r="I76" s="1" t="s">
        <v>2648</v>
      </c>
    </row>
    <row r="77" spans="1:10" ht="60" x14ac:dyDescent="0.25">
      <c r="A77" s="2" t="s">
        <v>2824</v>
      </c>
      <c r="B77" s="2" t="s">
        <v>2638</v>
      </c>
      <c r="C77" s="43">
        <v>0</v>
      </c>
      <c r="D77" s="1" t="s">
        <v>61</v>
      </c>
      <c r="E77" s="1" t="s">
        <v>60</v>
      </c>
      <c r="F77" s="1" t="str">
        <f>UnitControlCenter!$B$9</f>
        <v>billion 2024 dollars / year</v>
      </c>
      <c r="G77" s="1" t="s">
        <v>2656</v>
      </c>
      <c r="H77" s="1" t="s">
        <v>2653</v>
      </c>
      <c r="I77" s="1" t="s">
        <v>2654</v>
      </c>
    </row>
    <row r="78" spans="1:10" ht="60" x14ac:dyDescent="0.25">
      <c r="A78" s="2" t="s">
        <v>2824</v>
      </c>
      <c r="B78" s="2" t="s">
        <v>2639</v>
      </c>
      <c r="C78" s="43">
        <v>0</v>
      </c>
      <c r="D78" s="1" t="s">
        <v>61</v>
      </c>
      <c r="E78" s="1" t="s">
        <v>60</v>
      </c>
      <c r="F78" s="1" t="str">
        <f>UnitControlCenter!$B$9</f>
        <v>billion 2024 dollars / year</v>
      </c>
      <c r="G78" s="1" t="s">
        <v>2657</v>
      </c>
      <c r="H78" s="1" t="s">
        <v>2653</v>
      </c>
      <c r="I78" s="1" t="s">
        <v>2654</v>
      </c>
    </row>
    <row r="79" spans="1:10" ht="75" x14ac:dyDescent="0.25">
      <c r="A79" s="2" t="s">
        <v>2824</v>
      </c>
      <c r="B79" s="2" t="s">
        <v>2640</v>
      </c>
      <c r="C79" s="43">
        <v>0</v>
      </c>
      <c r="D79" s="1" t="s">
        <v>61</v>
      </c>
      <c r="E79" s="1" t="s">
        <v>60</v>
      </c>
      <c r="F79" s="1" t="str">
        <f>UnitControlCenter!$B$9</f>
        <v>billion 2024 dollars / year</v>
      </c>
      <c r="G79" s="1" t="s">
        <v>2658</v>
      </c>
      <c r="H79" s="1" t="s">
        <v>2653</v>
      </c>
      <c r="I79" s="1" t="s">
        <v>2654</v>
      </c>
    </row>
    <row r="80" spans="1:10" ht="75" x14ac:dyDescent="0.25">
      <c r="A80" s="2" t="s">
        <v>2824</v>
      </c>
      <c r="B80" s="2" t="s">
        <v>2663</v>
      </c>
      <c r="C80" s="43">
        <v>0</v>
      </c>
      <c r="D80" s="1" t="s">
        <v>61</v>
      </c>
      <c r="E80" s="1" t="s">
        <v>60</v>
      </c>
      <c r="F80" s="1" t="str">
        <f>UnitControlCenter!$B$9</f>
        <v>billion 2024 dollars / year</v>
      </c>
      <c r="G80" s="1" t="s">
        <v>2661</v>
      </c>
      <c r="H80" s="1" t="s">
        <v>2653</v>
      </c>
      <c r="I80" s="1" t="s">
        <v>2659</v>
      </c>
    </row>
    <row r="81" spans="1:10" ht="60.75" thickBot="1" x14ac:dyDescent="0.3">
      <c r="A81" s="192" t="s">
        <v>2824</v>
      </c>
      <c r="B81" s="192" t="s">
        <v>2664</v>
      </c>
      <c r="C81" s="199">
        <v>0</v>
      </c>
      <c r="D81" s="193" t="s">
        <v>61</v>
      </c>
      <c r="E81" s="193" t="s">
        <v>60</v>
      </c>
      <c r="F81" s="193" t="str">
        <f>UnitControlCenter!$B$9</f>
        <v>billion 2024 dollars / year</v>
      </c>
      <c r="G81" s="193" t="s">
        <v>2662</v>
      </c>
      <c r="H81" s="193" t="s">
        <v>2653</v>
      </c>
      <c r="I81" s="193" t="s">
        <v>2660</v>
      </c>
      <c r="J81" s="193"/>
    </row>
    <row r="82" spans="1:10" ht="30" x14ac:dyDescent="0.25">
      <c r="A82" s="2" t="s">
        <v>2314</v>
      </c>
      <c r="B82" s="2" t="s">
        <v>2934</v>
      </c>
      <c r="C82" s="43">
        <v>1</v>
      </c>
      <c r="D82" s="1" t="s">
        <v>59</v>
      </c>
      <c r="E82" s="1" t="s">
        <v>2936</v>
      </c>
      <c r="F82" s="1" t="str">
        <f>UnitControlCenter!$B$12</f>
        <v>deaths / year</v>
      </c>
      <c r="G82" s="1" t="s">
        <v>3966</v>
      </c>
    </row>
    <row r="83" spans="1:10" x14ac:dyDescent="0.25">
      <c r="A83" s="2" t="s">
        <v>2314</v>
      </c>
      <c r="B83" s="2" t="s">
        <v>3139</v>
      </c>
      <c r="C83" s="43">
        <v>1</v>
      </c>
      <c r="D83" s="1" t="s">
        <v>59</v>
      </c>
      <c r="E83" s="1" t="s">
        <v>60</v>
      </c>
      <c r="F83" s="1" t="str">
        <f>UnitControlCenter!$B$18</f>
        <v>% change</v>
      </c>
      <c r="G83" s="1" t="s">
        <v>3140</v>
      </c>
    </row>
    <row r="84" spans="1:10" ht="30" x14ac:dyDescent="0.25">
      <c r="A84" s="2" t="s">
        <v>2314</v>
      </c>
      <c r="B84" s="2" t="s">
        <v>3219</v>
      </c>
      <c r="C84" s="43">
        <v>1</v>
      </c>
      <c r="D84" s="1" t="s">
        <v>61</v>
      </c>
      <c r="E84" s="1" t="s">
        <v>62</v>
      </c>
      <c r="F84" s="1" t="str">
        <f>UnitControlCenter!$B$12</f>
        <v>deaths / year</v>
      </c>
      <c r="G84" s="1" t="s">
        <v>3123</v>
      </c>
      <c r="H84" s="1" t="s">
        <v>3111</v>
      </c>
      <c r="I84" s="1" t="s">
        <v>3112</v>
      </c>
    </row>
    <row r="85" spans="1:10" ht="30" x14ac:dyDescent="0.25">
      <c r="A85" s="2" t="s">
        <v>2314</v>
      </c>
      <c r="B85" s="2" t="s">
        <v>3220</v>
      </c>
      <c r="C85" s="43">
        <v>1</v>
      </c>
      <c r="D85" s="1" t="s">
        <v>61</v>
      </c>
      <c r="E85" s="1" t="s">
        <v>60</v>
      </c>
      <c r="F85" s="1" t="str">
        <f>UnitControlCenter!$B$18</f>
        <v>% change</v>
      </c>
      <c r="G85" s="1" t="s">
        <v>3134</v>
      </c>
      <c r="H85" s="1" t="s">
        <v>3111</v>
      </c>
      <c r="I85" s="1" t="s">
        <v>3112</v>
      </c>
    </row>
    <row r="86" spans="1:10" ht="45" x14ac:dyDescent="0.25">
      <c r="A86" s="2" t="s">
        <v>2314</v>
      </c>
      <c r="B86" s="2" t="s">
        <v>3121</v>
      </c>
      <c r="C86" s="43">
        <v>1</v>
      </c>
      <c r="D86" s="1" t="s">
        <v>61</v>
      </c>
      <c r="E86" s="1" t="s">
        <v>62</v>
      </c>
      <c r="F86" s="1" t="str">
        <f>UnitControlCenter!$B$12</f>
        <v>deaths / year</v>
      </c>
      <c r="G86" s="1" t="s">
        <v>3124</v>
      </c>
      <c r="H86" s="1" t="s">
        <v>3113</v>
      </c>
      <c r="I86" s="20" t="s">
        <v>3114</v>
      </c>
      <c r="J86" s="20"/>
    </row>
    <row r="87" spans="1:10" ht="45" x14ac:dyDescent="0.25">
      <c r="A87" s="2" t="s">
        <v>2314</v>
      </c>
      <c r="B87" s="2" t="s">
        <v>3137</v>
      </c>
      <c r="C87" s="43">
        <v>1</v>
      </c>
      <c r="D87" s="1" t="s">
        <v>61</v>
      </c>
      <c r="E87" s="1" t="s">
        <v>60</v>
      </c>
      <c r="F87" s="1" t="str">
        <f>UnitControlCenter!$B$18</f>
        <v>% change</v>
      </c>
      <c r="G87" s="1" t="s">
        <v>3135</v>
      </c>
      <c r="H87" s="1" t="s">
        <v>3113</v>
      </c>
      <c r="I87" s="20" t="s">
        <v>3114</v>
      </c>
      <c r="J87" s="20"/>
    </row>
    <row r="88" spans="1:10" ht="30" x14ac:dyDescent="0.25">
      <c r="A88" s="2" t="s">
        <v>2314</v>
      </c>
      <c r="B88" s="2" t="s">
        <v>3122</v>
      </c>
      <c r="C88" s="43">
        <v>1</v>
      </c>
      <c r="D88" s="1" t="s">
        <v>61</v>
      </c>
      <c r="E88" s="1" t="s">
        <v>62</v>
      </c>
      <c r="F88" s="1" t="str">
        <f>UnitControlCenter!$B$12</f>
        <v>deaths / year</v>
      </c>
      <c r="G88" s="1" t="s">
        <v>3125</v>
      </c>
      <c r="H88" s="1" t="s">
        <v>3116</v>
      </c>
      <c r="I88" s="1" t="s">
        <v>3117</v>
      </c>
    </row>
    <row r="89" spans="1:10" ht="30" x14ac:dyDescent="0.25">
      <c r="A89" s="2" t="s">
        <v>2314</v>
      </c>
      <c r="B89" s="2" t="s">
        <v>3138</v>
      </c>
      <c r="C89" s="43">
        <v>1</v>
      </c>
      <c r="D89" s="1" t="s">
        <v>61</v>
      </c>
      <c r="E89" s="1" t="s">
        <v>60</v>
      </c>
      <c r="F89" s="1" t="str">
        <f>UnitControlCenter!$B$18</f>
        <v>% change</v>
      </c>
      <c r="G89" s="1" t="s">
        <v>3136</v>
      </c>
      <c r="H89" s="1" t="s">
        <v>3116</v>
      </c>
      <c r="I89" s="1" t="s">
        <v>3117</v>
      </c>
    </row>
    <row r="90" spans="1:10" ht="30" x14ac:dyDescent="0.25">
      <c r="A90" s="2" t="s">
        <v>2314</v>
      </c>
      <c r="B90" s="2" t="s">
        <v>3950</v>
      </c>
      <c r="C90" s="43">
        <v>0</v>
      </c>
      <c r="D90" s="1" t="s">
        <v>59</v>
      </c>
      <c r="E90" s="1" t="s">
        <v>60</v>
      </c>
      <c r="F90" s="1" t="str">
        <f>UnitControlCenter!$B$12</f>
        <v>deaths / year</v>
      </c>
      <c r="G90" s="1" t="s">
        <v>2865</v>
      </c>
    </row>
    <row r="91" spans="1:10" ht="30" x14ac:dyDescent="0.25">
      <c r="A91" s="2" t="s">
        <v>2314</v>
      </c>
      <c r="B91" s="2" t="s">
        <v>3949</v>
      </c>
      <c r="C91" s="43">
        <v>1</v>
      </c>
      <c r="D91" s="1" t="s">
        <v>59</v>
      </c>
      <c r="E91" s="1" t="s">
        <v>60</v>
      </c>
      <c r="F91" s="1" t="str">
        <f>UnitControlCenter!$B$12</f>
        <v>deaths / year</v>
      </c>
      <c r="G91" s="1" t="s">
        <v>3951</v>
      </c>
    </row>
    <row r="92" spans="1:10" ht="30" x14ac:dyDescent="0.25">
      <c r="A92" s="2" t="s">
        <v>2314</v>
      </c>
      <c r="B92" s="2" t="s">
        <v>2315</v>
      </c>
      <c r="C92" s="43">
        <v>1</v>
      </c>
      <c r="D92" s="1" t="s">
        <v>59</v>
      </c>
      <c r="E92" s="1" t="s">
        <v>60</v>
      </c>
      <c r="F92" s="1" t="str">
        <f>UnitControlCenter!$B$9</f>
        <v>billion 2024 dollars / year</v>
      </c>
      <c r="G92" s="1" t="s">
        <v>63</v>
      </c>
    </row>
    <row r="93" spans="1:10" x14ac:dyDescent="0.25">
      <c r="A93" s="2" t="s">
        <v>2314</v>
      </c>
      <c r="B93" s="2" t="s">
        <v>2861</v>
      </c>
      <c r="C93" s="43">
        <v>1</v>
      </c>
      <c r="D93" s="1" t="s">
        <v>59</v>
      </c>
      <c r="E93" s="1" t="s">
        <v>60</v>
      </c>
      <c r="F93" s="1" t="str">
        <f>UnitControlCenter!$B$13</f>
        <v>days / year</v>
      </c>
      <c r="G93" s="1" t="s">
        <v>2866</v>
      </c>
    </row>
    <row r="94" spans="1:10" x14ac:dyDescent="0.25">
      <c r="A94" s="2" t="s">
        <v>2314</v>
      </c>
      <c r="B94" s="2" t="s">
        <v>2870</v>
      </c>
      <c r="C94" s="43">
        <v>1</v>
      </c>
      <c r="D94" s="1" t="s">
        <v>59</v>
      </c>
      <c r="E94" s="1" t="s">
        <v>60</v>
      </c>
      <c r="F94" s="1" t="str">
        <f>UnitControlCenter!$B$17</f>
        <v>events / year</v>
      </c>
      <c r="G94" s="1" t="s">
        <v>2871</v>
      </c>
    </row>
    <row r="95" spans="1:10" x14ac:dyDescent="0.25">
      <c r="A95" s="2" t="s">
        <v>2314</v>
      </c>
      <c r="B95" s="2" t="s">
        <v>3967</v>
      </c>
      <c r="C95" s="43">
        <v>1</v>
      </c>
      <c r="D95" s="1" t="s">
        <v>59</v>
      </c>
      <c r="E95" s="1" t="s">
        <v>60</v>
      </c>
      <c r="F95" s="1" t="str">
        <f>UnitControlCenter!$B$16</f>
        <v>cases / year</v>
      </c>
      <c r="G95" s="1" t="s">
        <v>3968</v>
      </c>
    </row>
    <row r="96" spans="1:10" ht="30" x14ac:dyDescent="0.25">
      <c r="A96" s="2" t="s">
        <v>2314</v>
      </c>
      <c r="B96" s="2" t="s">
        <v>2862</v>
      </c>
      <c r="C96" s="43">
        <v>1</v>
      </c>
      <c r="D96" s="1" t="s">
        <v>59</v>
      </c>
      <c r="E96" s="1" t="s">
        <v>60</v>
      </c>
      <c r="F96" s="1" t="str">
        <f>UnitControlCenter!$B$17</f>
        <v>events / year</v>
      </c>
      <c r="G96" s="1" t="s">
        <v>2867</v>
      </c>
    </row>
    <row r="97" spans="1:10" x14ac:dyDescent="0.25">
      <c r="A97" s="2" t="s">
        <v>2314</v>
      </c>
      <c r="B97" s="2" t="s">
        <v>2863</v>
      </c>
      <c r="C97" s="43">
        <v>1</v>
      </c>
      <c r="D97" s="1" t="s">
        <v>59</v>
      </c>
      <c r="E97" s="1" t="s">
        <v>60</v>
      </c>
      <c r="F97" s="1" t="str">
        <f>UnitControlCenter!B14</f>
        <v>admissions / year</v>
      </c>
      <c r="G97" s="1" t="s">
        <v>2868</v>
      </c>
    </row>
    <row r="98" spans="1:10" ht="30" x14ac:dyDescent="0.25">
      <c r="A98" s="2" t="s">
        <v>2314</v>
      </c>
      <c r="B98" s="2" t="s">
        <v>4013</v>
      </c>
      <c r="C98" s="43">
        <v>1</v>
      </c>
      <c r="D98" s="1" t="s">
        <v>59</v>
      </c>
      <c r="E98" s="1" t="s">
        <v>60</v>
      </c>
      <c r="F98" s="1" t="str">
        <f>UnitControlCenter!B15</f>
        <v>visits / year</v>
      </c>
      <c r="G98" s="1" t="s">
        <v>4014</v>
      </c>
    </row>
    <row r="99" spans="1:10" ht="30" x14ac:dyDescent="0.25">
      <c r="A99" s="2" t="s">
        <v>2314</v>
      </c>
      <c r="B99" s="2" t="s">
        <v>2864</v>
      </c>
      <c r="C99" s="43">
        <v>1</v>
      </c>
      <c r="D99" s="1" t="s">
        <v>59</v>
      </c>
      <c r="E99" s="1" t="s">
        <v>60</v>
      </c>
      <c r="F99" s="1" t="str">
        <f>UnitControlCenter!B13</f>
        <v>days / year</v>
      </c>
      <c r="G99" s="1" t="s">
        <v>2869</v>
      </c>
    </row>
    <row r="100" spans="1:10" ht="30" x14ac:dyDescent="0.25">
      <c r="A100" s="2" t="s">
        <v>2314</v>
      </c>
      <c r="B100" s="2" t="s">
        <v>3958</v>
      </c>
      <c r="C100" s="43">
        <v>1</v>
      </c>
      <c r="D100" s="1" t="s">
        <v>59</v>
      </c>
      <c r="E100" s="1" t="s">
        <v>60</v>
      </c>
      <c r="F100" s="1" t="str">
        <f>UnitControlCenter!$B$16</f>
        <v>cases / year</v>
      </c>
      <c r="G100" s="1" t="s">
        <v>3959</v>
      </c>
    </row>
    <row r="101" spans="1:10" ht="30" x14ac:dyDescent="0.25">
      <c r="A101" s="2" t="s">
        <v>2314</v>
      </c>
      <c r="B101" s="2" t="s">
        <v>3960</v>
      </c>
      <c r="C101" s="43">
        <v>1</v>
      </c>
      <c r="D101" s="1" t="s">
        <v>59</v>
      </c>
      <c r="E101" s="1" t="s">
        <v>60</v>
      </c>
      <c r="F101" s="1" t="str">
        <f>UnitControlCenter!$B$16</f>
        <v>cases / year</v>
      </c>
      <c r="G101" s="1" t="s">
        <v>3961</v>
      </c>
    </row>
    <row r="102" spans="1:10" x14ac:dyDescent="0.25">
      <c r="A102" s="2" t="s">
        <v>2314</v>
      </c>
      <c r="B102" s="2" t="s">
        <v>3962</v>
      </c>
      <c r="C102" s="43">
        <v>1</v>
      </c>
      <c r="D102" s="1" t="s">
        <v>59</v>
      </c>
      <c r="E102" s="1" t="s">
        <v>60</v>
      </c>
      <c r="F102" s="1" t="str">
        <f>UnitControlCenter!$B$16</f>
        <v>cases / year</v>
      </c>
      <c r="G102" s="1" t="s">
        <v>3963</v>
      </c>
    </row>
    <row r="103" spans="1:10" ht="30" x14ac:dyDescent="0.25">
      <c r="A103" s="2" t="s">
        <v>2314</v>
      </c>
      <c r="B103" s="2" t="s">
        <v>3964</v>
      </c>
      <c r="C103" s="43">
        <v>1</v>
      </c>
      <c r="D103" s="1" t="s">
        <v>59</v>
      </c>
      <c r="E103" s="1" t="s">
        <v>60</v>
      </c>
      <c r="F103" s="1" t="str">
        <f>UnitControlCenter!$B$16</f>
        <v>cases / year</v>
      </c>
      <c r="G103" s="1" t="s">
        <v>3965</v>
      </c>
    </row>
    <row r="104" spans="1:10" ht="30" x14ac:dyDescent="0.25">
      <c r="A104" s="1" t="s">
        <v>2314</v>
      </c>
      <c r="B104" s="1" t="s">
        <v>2864</v>
      </c>
      <c r="C104" s="43">
        <v>1</v>
      </c>
      <c r="D104" s="1" t="s">
        <v>59</v>
      </c>
      <c r="E104" s="1" t="s">
        <v>60</v>
      </c>
      <c r="F104" s="1" t="str">
        <f>UnitControlCenter!B13</f>
        <v>days / year</v>
      </c>
      <c r="G104" s="1" t="s">
        <v>2869</v>
      </c>
    </row>
    <row r="105" spans="1:10" ht="15.75" thickBot="1" x14ac:dyDescent="0.3">
      <c r="A105" s="192" t="s">
        <v>2314</v>
      </c>
      <c r="B105" s="192" t="s">
        <v>3969</v>
      </c>
      <c r="C105" s="199">
        <v>1</v>
      </c>
      <c r="D105" s="193" t="s">
        <v>59</v>
      </c>
      <c r="E105" s="193" t="s">
        <v>60</v>
      </c>
      <c r="F105" s="193" t="str">
        <f>UnitControlCenter!B13</f>
        <v>days / year</v>
      </c>
      <c r="G105" s="193" t="s">
        <v>3970</v>
      </c>
      <c r="H105" s="193"/>
      <c r="I105" s="193"/>
      <c r="J105" s="193"/>
    </row>
    <row r="106" spans="1:10" ht="240" x14ac:dyDescent="0.25">
      <c r="A106" s="2" t="s">
        <v>2439</v>
      </c>
      <c r="B106" s="2" t="s">
        <v>2316</v>
      </c>
      <c r="C106" s="43">
        <v>1</v>
      </c>
      <c r="D106" s="1" t="s">
        <v>61</v>
      </c>
      <c r="E106" s="1" t="s">
        <v>62</v>
      </c>
      <c r="F106" s="1" t="str">
        <f>UnitControlCenter!$B$21</f>
        <v>terawatt-hours (TWh) / year</v>
      </c>
      <c r="G106" s="1" t="s">
        <v>3697</v>
      </c>
      <c r="H106" s="1" t="s">
        <v>3698</v>
      </c>
      <c r="I106" s="1" t="s">
        <v>3699</v>
      </c>
    </row>
    <row r="107" spans="1:10" ht="285" x14ac:dyDescent="0.25">
      <c r="A107" s="2" t="s">
        <v>2439</v>
      </c>
      <c r="B107" s="2" t="s">
        <v>2317</v>
      </c>
      <c r="C107" s="43">
        <v>1</v>
      </c>
      <c r="D107" s="1" t="s">
        <v>61</v>
      </c>
      <c r="E107" s="1" t="s">
        <v>60</v>
      </c>
      <c r="F107" s="1" t="str">
        <f>UnitControlCenter!$B$21</f>
        <v>terawatt-hours (TWh) / year</v>
      </c>
      <c r="G107" s="1" t="s">
        <v>3719</v>
      </c>
      <c r="H107" s="1" t="s">
        <v>3698</v>
      </c>
      <c r="I107" s="1" t="s">
        <v>3699</v>
      </c>
    </row>
    <row r="108" spans="1:10" ht="240" x14ac:dyDescent="0.25">
      <c r="A108" s="2" t="s">
        <v>2439</v>
      </c>
      <c r="B108" s="2" t="s">
        <v>2318</v>
      </c>
      <c r="C108" s="43">
        <v>1</v>
      </c>
      <c r="D108" s="1" t="s">
        <v>61</v>
      </c>
      <c r="E108" s="1" t="s">
        <v>62</v>
      </c>
      <c r="F108" s="1" t="str">
        <f>UnitControlCenter!$B$26</f>
        <v>gigawatts (GW) / year</v>
      </c>
      <c r="G108" s="1" t="s">
        <v>3696</v>
      </c>
      <c r="H108" s="1" t="s">
        <v>3694</v>
      </c>
      <c r="I108" s="1" t="s">
        <v>3695</v>
      </c>
    </row>
    <row r="109" spans="1:10" ht="285" x14ac:dyDescent="0.25">
      <c r="A109" s="2" t="s">
        <v>2439</v>
      </c>
      <c r="B109" s="2" t="s">
        <v>2319</v>
      </c>
      <c r="C109" s="43">
        <v>1</v>
      </c>
      <c r="D109" s="1" t="s">
        <v>61</v>
      </c>
      <c r="E109" s="1" t="s">
        <v>60</v>
      </c>
      <c r="F109" s="1" t="str">
        <f>UnitControlCenter!$B$26</f>
        <v>gigawatts (GW) / year</v>
      </c>
      <c r="G109" s="1" t="s">
        <v>3720</v>
      </c>
      <c r="H109" s="1" t="s">
        <v>3694</v>
      </c>
      <c r="I109" s="1" t="s">
        <v>3695</v>
      </c>
    </row>
    <row r="110" spans="1:10" ht="75" x14ac:dyDescent="0.25">
      <c r="A110" s="2" t="s">
        <v>2439</v>
      </c>
      <c r="B110" s="2" t="s">
        <v>2440</v>
      </c>
      <c r="C110" s="43">
        <v>1</v>
      </c>
      <c r="D110" s="1" t="s">
        <v>61</v>
      </c>
      <c r="E110" s="1" t="s">
        <v>62</v>
      </c>
      <c r="F110" s="1" t="str">
        <f>UnitControlCenter!$B$21</f>
        <v>terawatt-hours (TWh) / year</v>
      </c>
      <c r="G110" s="1" t="s">
        <v>3691</v>
      </c>
      <c r="H110" s="1" t="s">
        <v>3692</v>
      </c>
      <c r="I110" s="1" t="s">
        <v>3693</v>
      </c>
    </row>
    <row r="111" spans="1:10" ht="45" x14ac:dyDescent="0.25">
      <c r="A111" s="2" t="s">
        <v>2439</v>
      </c>
      <c r="B111" s="2" t="s">
        <v>3666</v>
      </c>
      <c r="C111" s="43">
        <v>1</v>
      </c>
      <c r="D111" s="1" t="s">
        <v>59</v>
      </c>
      <c r="E111" s="1" t="s">
        <v>60</v>
      </c>
      <c r="F111" s="1" t="str">
        <f>UnitControlCenter!B23</f>
        <v>%</v>
      </c>
      <c r="G111" s="1" t="s">
        <v>3283</v>
      </c>
    </row>
    <row r="112" spans="1:10" ht="30" x14ac:dyDescent="0.25">
      <c r="A112" s="2" t="s">
        <v>2439</v>
      </c>
      <c r="B112" s="2" t="s">
        <v>3285</v>
      </c>
      <c r="C112" s="43">
        <v>1</v>
      </c>
      <c r="D112" s="1" t="s">
        <v>59</v>
      </c>
      <c r="E112" s="1" t="s">
        <v>60</v>
      </c>
      <c r="F112" s="1" t="str">
        <f>UnitControlCenter!B24</f>
        <v>metric tons CO2e / megawatt-hour (MWh)</v>
      </c>
      <c r="G112" s="1" t="s">
        <v>3284</v>
      </c>
    </row>
    <row r="113" spans="1:10" ht="30.75" thickBot="1" x14ac:dyDescent="0.3">
      <c r="A113" s="192" t="s">
        <v>2439</v>
      </c>
      <c r="B113" s="192" t="s">
        <v>3292</v>
      </c>
      <c r="C113" s="199">
        <v>1</v>
      </c>
      <c r="D113" s="193" t="s">
        <v>59</v>
      </c>
      <c r="E113" s="193" t="s">
        <v>60</v>
      </c>
      <c r="F113" s="193" t="str">
        <f>UnitControlCenter!B25</f>
        <v>kilowatt-hour / 2024 dollar</v>
      </c>
      <c r="G113" s="193" t="s">
        <v>3293</v>
      </c>
      <c r="H113" s="193"/>
      <c r="I113" s="193"/>
      <c r="J113" s="193"/>
    </row>
    <row r="114" spans="1:10" ht="195" x14ac:dyDescent="0.25">
      <c r="A114" s="2" t="s">
        <v>3070</v>
      </c>
      <c r="B114" s="2" t="s">
        <v>2320</v>
      </c>
      <c r="C114" s="43">
        <v>1</v>
      </c>
      <c r="D114" s="1" t="s">
        <v>61</v>
      </c>
      <c r="E114" s="1" t="s">
        <v>2332</v>
      </c>
      <c r="F114" s="1" t="str">
        <f>UnitControlCenter!$B$27</f>
        <v>2024 dollars / megawatt-hour (MWh)</v>
      </c>
      <c r="G114" s="1" t="s">
        <v>3511</v>
      </c>
      <c r="H114" s="1" t="s">
        <v>3578</v>
      </c>
      <c r="I114" s="43" t="s">
        <v>3580</v>
      </c>
    </row>
    <row r="115" spans="1:10" ht="30" x14ac:dyDescent="0.25">
      <c r="A115" s="2" t="s">
        <v>3070</v>
      </c>
      <c r="B115" s="2" t="s">
        <v>3700</v>
      </c>
      <c r="C115" s="43">
        <v>1</v>
      </c>
      <c r="D115" s="1" t="s">
        <v>59</v>
      </c>
      <c r="E115" s="1" t="s">
        <v>60</v>
      </c>
      <c r="F115" s="1" t="str">
        <f>UnitControlCenter!B27</f>
        <v>2024 dollars / megawatt-hour (MWh)</v>
      </c>
      <c r="G115" s="1" t="s">
        <v>3701</v>
      </c>
    </row>
    <row r="116" spans="1:10" ht="30" x14ac:dyDescent="0.25">
      <c r="A116" s="2" t="s">
        <v>3070</v>
      </c>
      <c r="B116" s="2" t="s">
        <v>2321</v>
      </c>
      <c r="C116" s="43">
        <v>1</v>
      </c>
      <c r="D116" s="1" t="s">
        <v>61</v>
      </c>
      <c r="E116" s="1" t="s">
        <v>62</v>
      </c>
      <c r="F116" s="1" t="str">
        <f>UnitControlCenter!$B$21</f>
        <v>terawatt-hours (TWh) / year</v>
      </c>
      <c r="G116" s="1" t="s">
        <v>2735</v>
      </c>
      <c r="H116" s="1" t="s">
        <v>2736</v>
      </c>
      <c r="I116" s="1" t="s">
        <v>2737</v>
      </c>
    </row>
    <row r="117" spans="1:10" ht="120" x14ac:dyDescent="0.25">
      <c r="A117" s="2" t="s">
        <v>3070</v>
      </c>
      <c r="B117" s="2" t="s">
        <v>3071</v>
      </c>
      <c r="C117" s="43">
        <v>1</v>
      </c>
      <c r="D117" s="1" t="s">
        <v>61</v>
      </c>
      <c r="E117" s="1" t="s">
        <v>62</v>
      </c>
      <c r="F117" s="1" t="str">
        <f>UnitControlCenter!$B$3</f>
        <v>million metric tons / year</v>
      </c>
      <c r="G117" s="1" t="s">
        <v>3513</v>
      </c>
      <c r="H117" s="1" t="s">
        <v>3579</v>
      </c>
      <c r="I117" s="43" t="s">
        <v>3581</v>
      </c>
    </row>
    <row r="118" spans="1:10" ht="225" x14ac:dyDescent="0.25">
      <c r="A118" s="2" t="s">
        <v>3070</v>
      </c>
      <c r="B118" s="2" t="s">
        <v>2433</v>
      </c>
      <c r="C118" s="43">
        <v>1</v>
      </c>
      <c r="D118" s="1" t="s">
        <v>61</v>
      </c>
      <c r="E118" s="1" t="s">
        <v>62</v>
      </c>
      <c r="F118" s="1" t="str">
        <f>UnitControlCenter!$B$28</f>
        <v>cubic km / yr</v>
      </c>
      <c r="G118" s="1" t="s">
        <v>3512</v>
      </c>
      <c r="H118" s="1" t="s">
        <v>3578</v>
      </c>
      <c r="I118" s="43" t="s">
        <v>3580</v>
      </c>
    </row>
    <row r="119" spans="1:10" s="193" customFormat="1" ht="225.75" thickBot="1" x14ac:dyDescent="0.3">
      <c r="A119" s="192" t="s">
        <v>3070</v>
      </c>
      <c r="B119" s="192" t="s">
        <v>2434</v>
      </c>
      <c r="C119" s="199">
        <v>1</v>
      </c>
      <c r="D119" s="193" t="s">
        <v>61</v>
      </c>
      <c r="E119" s="193" t="s">
        <v>62</v>
      </c>
      <c r="F119" s="193" t="str">
        <f>UnitControlCenter!$B$28</f>
        <v>cubic km / yr</v>
      </c>
      <c r="G119" s="193" t="s">
        <v>3514</v>
      </c>
      <c r="H119" s="193" t="s">
        <v>3578</v>
      </c>
      <c r="I119" s="199" t="s">
        <v>3580</v>
      </c>
    </row>
    <row r="120" spans="1:10" ht="409.5" customHeight="1" x14ac:dyDescent="0.25">
      <c r="A120" s="2" t="s">
        <v>3975</v>
      </c>
      <c r="B120" s="2" t="s">
        <v>3976</v>
      </c>
      <c r="C120" s="43">
        <v>1</v>
      </c>
      <c r="D120" s="1" t="s">
        <v>61</v>
      </c>
      <c r="E120" s="1" t="s">
        <v>3485</v>
      </c>
      <c r="F120" s="1" t="str">
        <f>UnitControlCenter!$B$22</f>
        <v>terawatt-hours (TWh)</v>
      </c>
      <c r="G120" s="1" t="s">
        <v>4003</v>
      </c>
      <c r="H120" s="1" t="s">
        <v>4000</v>
      </c>
      <c r="I120" s="1" t="s">
        <v>4001</v>
      </c>
    </row>
    <row r="121" spans="1:10" ht="409.5" x14ac:dyDescent="0.25">
      <c r="A121" s="2" t="s">
        <v>3975</v>
      </c>
      <c r="B121" s="2" t="s">
        <v>3977</v>
      </c>
      <c r="C121" s="43">
        <v>1</v>
      </c>
      <c r="D121" s="1" t="s">
        <v>61</v>
      </c>
      <c r="E121" s="1" t="s">
        <v>3485</v>
      </c>
      <c r="F121" s="1" t="str">
        <f>UnitControlCenter!$B$22</f>
        <v>terawatt-hours (TWh)</v>
      </c>
      <c r="G121" s="1" t="s">
        <v>4012</v>
      </c>
      <c r="H121" s="373" t="str">
        <f>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I$120</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3975</v>
      </c>
      <c r="B122" s="2" t="s">
        <v>3978</v>
      </c>
      <c r="C122" s="43">
        <v>1</v>
      </c>
      <c r="D122" s="1" t="s">
        <v>61</v>
      </c>
      <c r="E122" s="1" t="s">
        <v>3485</v>
      </c>
      <c r="F122" s="1" t="str">
        <f>UnitControlCenter!$B$22</f>
        <v>terawatt-hours (TWh)</v>
      </c>
      <c r="G122" s="1" t="s">
        <v>4004</v>
      </c>
      <c r="H122" s="373" t="str">
        <f t="shared" ref="H122:I125" si="0">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3975</v>
      </c>
      <c r="B123" s="2" t="s">
        <v>3979</v>
      </c>
      <c r="C123" s="43">
        <v>1</v>
      </c>
      <c r="D123" s="1" t="s">
        <v>61</v>
      </c>
      <c r="E123" s="1" t="s">
        <v>3485</v>
      </c>
      <c r="F123" s="1" t="str">
        <f>UnitControlCenter!$B$22</f>
        <v>terawatt-hours (TWh)</v>
      </c>
      <c r="G123" s="1" t="s">
        <v>4005</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3975</v>
      </c>
      <c r="B124" s="2" t="s">
        <v>3981</v>
      </c>
      <c r="C124" s="43">
        <v>1</v>
      </c>
      <c r="D124" s="1" t="s">
        <v>61</v>
      </c>
      <c r="E124" s="1" t="s">
        <v>3485</v>
      </c>
      <c r="F124" s="1" t="str">
        <f>UnitControlCenter!$B$22</f>
        <v>terawatt-hours (TWh)</v>
      </c>
      <c r="G124" s="1" t="s">
        <v>4011</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3975</v>
      </c>
      <c r="B125" s="2" t="s">
        <v>3980</v>
      </c>
      <c r="C125" s="43">
        <v>1</v>
      </c>
      <c r="D125" s="1" t="s">
        <v>61</v>
      </c>
      <c r="E125" s="1" t="s">
        <v>3485</v>
      </c>
      <c r="F125" s="1" t="str">
        <f>UnitControlCenter!$B$22</f>
        <v>terawatt-hours (TWh)</v>
      </c>
      <c r="G125" s="1" t="s">
        <v>4010</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3975</v>
      </c>
      <c r="B126" s="2" t="s">
        <v>3982</v>
      </c>
      <c r="C126" s="43">
        <v>1</v>
      </c>
      <c r="D126" s="1" t="s">
        <v>61</v>
      </c>
      <c r="E126" s="1" t="s">
        <v>3486</v>
      </c>
      <c r="F126" s="1" t="str">
        <f>UnitControlCenter!$B$22</f>
        <v>terawatt-hours (TWh)</v>
      </c>
      <c r="G126" s="363" t="str">
        <f>G120</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6" s="363" t="str">
        <f t="shared" ref="H126:I126" si="1">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3975</v>
      </c>
      <c r="B127" s="2" t="s">
        <v>3983</v>
      </c>
      <c r="C127" s="43">
        <v>1</v>
      </c>
      <c r="D127" s="1" t="s">
        <v>61</v>
      </c>
      <c r="E127" s="1" t="s">
        <v>3486</v>
      </c>
      <c r="F127" s="1" t="str">
        <f>UnitControlCenter!$B$22</f>
        <v>terawatt-hours (TWh)</v>
      </c>
      <c r="G127" s="363" t="str">
        <f t="shared" ref="G127:G131" si="2">G121</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7" s="363" t="str">
        <f t="shared" ref="H127:I127" si="3">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3975</v>
      </c>
      <c r="B128" s="2" t="s">
        <v>3984</v>
      </c>
      <c r="C128" s="43">
        <v>1</v>
      </c>
      <c r="D128" s="1" t="s">
        <v>61</v>
      </c>
      <c r="E128" s="1" t="s">
        <v>3486</v>
      </c>
      <c r="F128" s="1" t="str">
        <f>UnitControlCenter!$B$22</f>
        <v>terawatt-hours (TWh)</v>
      </c>
      <c r="G128"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8" s="363" t="str">
        <f t="shared" ref="H128:I128" si="4">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3975</v>
      </c>
      <c r="B129" s="2" t="s">
        <v>3985</v>
      </c>
      <c r="C129" s="43">
        <v>1</v>
      </c>
      <c r="D129" s="1" t="s">
        <v>61</v>
      </c>
      <c r="E129" s="1" t="s">
        <v>3486</v>
      </c>
      <c r="F129" s="1" t="str">
        <f>UnitControlCenter!$B$22</f>
        <v>terawatt-hours (TWh)</v>
      </c>
      <c r="G129"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9" s="363" t="str">
        <f t="shared" ref="H129:I129" si="5">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3975</v>
      </c>
      <c r="B130" s="2" t="s">
        <v>3987</v>
      </c>
      <c r="C130" s="43">
        <v>1</v>
      </c>
      <c r="D130" s="1" t="s">
        <v>61</v>
      </c>
      <c r="E130" s="1" t="s">
        <v>3486</v>
      </c>
      <c r="F130" s="1" t="str">
        <f>UnitControlCenter!$B$22</f>
        <v>terawatt-hours (TWh)</v>
      </c>
      <c r="G130"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0" s="363" t="str">
        <f t="shared" ref="H130:I130" si="6">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3975</v>
      </c>
      <c r="B131" s="2" t="s">
        <v>3986</v>
      </c>
      <c r="C131" s="43">
        <v>1</v>
      </c>
      <c r="D131" s="1" t="s">
        <v>61</v>
      </c>
      <c r="E131" s="1" t="s">
        <v>3486</v>
      </c>
      <c r="F131" s="1" t="str">
        <f>UnitControlCenter!$B$22</f>
        <v>terawatt-hours (TWh)</v>
      </c>
      <c r="G131"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1" s="363" t="str">
        <f t="shared" ref="H131:I131" si="7">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3975</v>
      </c>
      <c r="B132" s="2" t="s">
        <v>3988</v>
      </c>
      <c r="C132" s="43">
        <v>1</v>
      </c>
      <c r="D132" s="1" t="s">
        <v>61</v>
      </c>
      <c r="E132" s="1" t="s">
        <v>3485</v>
      </c>
      <c r="F132" s="1" t="str">
        <f>UnitControlCenter!$B$22</f>
        <v>terawatt-hours (TWh)</v>
      </c>
      <c r="G132" s="1" t="s">
        <v>3540</v>
      </c>
      <c r="H132" s="1" t="s">
        <v>3639</v>
      </c>
      <c r="I132" s="1" t="s">
        <v>3537</v>
      </c>
    </row>
    <row r="133" spans="1:10" ht="409.5" x14ac:dyDescent="0.25">
      <c r="A133" s="2" t="s">
        <v>3975</v>
      </c>
      <c r="B133" s="2" t="s">
        <v>3989</v>
      </c>
      <c r="C133" s="43">
        <v>1</v>
      </c>
      <c r="D133" s="1" t="s">
        <v>61</v>
      </c>
      <c r="E133" s="1" t="s">
        <v>3485</v>
      </c>
      <c r="F133" s="1" t="str">
        <f>UnitControlCenter!$B$22</f>
        <v>terawatt-hours (TWh)</v>
      </c>
      <c r="G133" s="1" t="s">
        <v>3541</v>
      </c>
      <c r="H133" s="373" t="str">
        <f>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I$132</f>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3975</v>
      </c>
      <c r="B134" s="2" t="s">
        <v>3990</v>
      </c>
      <c r="C134" s="43">
        <v>1</v>
      </c>
      <c r="D134" s="1" t="s">
        <v>61</v>
      </c>
      <c r="E134" s="1" t="s">
        <v>3485</v>
      </c>
      <c r="F134" s="1" t="str">
        <f>UnitControlCenter!$B$22</f>
        <v>terawatt-hours (TWh)</v>
      </c>
      <c r="G134" s="1" t="s">
        <v>3542</v>
      </c>
      <c r="H134" s="373" t="str">
        <f t="shared" ref="H134:I143" si="8">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3975</v>
      </c>
      <c r="B135" s="2" t="s">
        <v>3991</v>
      </c>
      <c r="C135" s="43">
        <v>1</v>
      </c>
      <c r="D135" s="1" t="s">
        <v>61</v>
      </c>
      <c r="E135" s="1" t="s">
        <v>3485</v>
      </c>
      <c r="F135" s="1" t="str">
        <f>UnitControlCenter!$B$22</f>
        <v>terawatt-hours (TWh)</v>
      </c>
      <c r="G135" s="1" t="s">
        <v>3543</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3975</v>
      </c>
      <c r="B136" s="2" t="s">
        <v>3992</v>
      </c>
      <c r="C136" s="43">
        <v>1</v>
      </c>
      <c r="D136" s="1" t="s">
        <v>61</v>
      </c>
      <c r="E136" s="1" t="s">
        <v>3485</v>
      </c>
      <c r="F136" s="1" t="str">
        <f>UnitControlCenter!$B$22</f>
        <v>terawatt-hours (TWh)</v>
      </c>
      <c r="G136" s="1" t="s">
        <v>3538</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3975</v>
      </c>
      <c r="B137" s="2" t="s">
        <v>3993</v>
      </c>
      <c r="C137" s="43">
        <v>1</v>
      </c>
      <c r="D137" s="1" t="s">
        <v>61</v>
      </c>
      <c r="E137" s="1" t="s">
        <v>3485</v>
      </c>
      <c r="F137" s="1" t="str">
        <f>UnitControlCenter!$B$22</f>
        <v>terawatt-hours (TWh)</v>
      </c>
      <c r="G137" s="1" t="s">
        <v>3539</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3975</v>
      </c>
      <c r="B138" s="2" t="s">
        <v>3994</v>
      </c>
      <c r="C138" s="43">
        <v>1</v>
      </c>
      <c r="D138" s="1" t="s">
        <v>61</v>
      </c>
      <c r="E138" s="1" t="s">
        <v>3486</v>
      </c>
      <c r="F138" s="1" t="str">
        <f>UnitControlCenter!$B$22</f>
        <v>terawatt-hours (TWh)</v>
      </c>
      <c r="G138" s="363" t="str">
        <f>G132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3975</v>
      </c>
      <c r="B139" s="2" t="s">
        <v>3995</v>
      </c>
      <c r="C139" s="43">
        <v>1</v>
      </c>
      <c r="D139" s="1" t="s">
        <v>61</v>
      </c>
      <c r="E139" s="1" t="s">
        <v>3486</v>
      </c>
      <c r="F139" s="1" t="str">
        <f>UnitControlCenter!$B$22</f>
        <v>terawatt-hours (TWh)</v>
      </c>
      <c r="G139" s="363" t="str">
        <f t="shared" ref="G139" si="9">G133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3975</v>
      </c>
      <c r="B140" s="2" t="s">
        <v>3996</v>
      </c>
      <c r="C140" s="43">
        <v>1</v>
      </c>
      <c r="D140" s="1" t="s">
        <v>61</v>
      </c>
      <c r="E140" s="1" t="s">
        <v>3486</v>
      </c>
      <c r="F140" s="1" t="str">
        <f>UnitControlCenter!$B$22</f>
        <v>terawatt-hours (TWh)</v>
      </c>
      <c r="G140" s="363" t="str">
        <f t="shared" ref="G140" si="10">G134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3975</v>
      </c>
      <c r="B141" s="2" t="s">
        <v>3997</v>
      </c>
      <c r="C141" s="43">
        <v>1</v>
      </c>
      <c r="D141" s="1" t="s">
        <v>61</v>
      </c>
      <c r="E141" s="1" t="s">
        <v>3486</v>
      </c>
      <c r="F141" s="1" t="str">
        <f>UnitControlCenter!$B$22</f>
        <v>terawatt-hours (TWh)</v>
      </c>
      <c r="G141" s="363" t="str">
        <f t="shared" ref="G141" si="11">G135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3975</v>
      </c>
      <c r="B142" s="2" t="s">
        <v>3998</v>
      </c>
      <c r="C142" s="43">
        <v>1</v>
      </c>
      <c r="D142" s="1" t="s">
        <v>61</v>
      </c>
      <c r="E142" s="1" t="s">
        <v>3486</v>
      </c>
      <c r="F142" s="1" t="str">
        <f>UnitControlCenter!$B$22</f>
        <v>terawatt-hours (TWh)</v>
      </c>
      <c r="G142" s="363" t="str">
        <f t="shared" ref="G142" si="12">G136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s="193" customFormat="1" ht="409.6" thickBot="1" x14ac:dyDescent="0.3">
      <c r="A143" s="192" t="s">
        <v>3975</v>
      </c>
      <c r="B143" s="192" t="s">
        <v>3999</v>
      </c>
      <c r="C143" s="199">
        <v>1</v>
      </c>
      <c r="D143" s="193" t="s">
        <v>61</v>
      </c>
      <c r="E143" s="193" t="s">
        <v>3486</v>
      </c>
      <c r="F143" s="193" t="str">
        <f>UnitControlCenter!$B$22</f>
        <v>terawatt-hours (TWh)</v>
      </c>
      <c r="G143" s="364" t="str">
        <f t="shared" ref="G143" si="13">G137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3"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4" t="str">
        <f t="shared" si="8"/>
        <v>abd8a4, af64ff, b49f00, ff9999, e5ffcc, 620e7a, 65fffb, 00b050, ff6400, ffff00, f1bb18, c2dffd, 087bf1, 004185, ccff33, 04ffaf, bfb088, ff00ff, 000000, ad6600, 740000, f593e0, 9b1cb0, c01b00, ff0000, 6e8000, 004d10, 009999, 969696, b49f00, af64ff</v>
      </c>
      <c r="J143" s="364"/>
    </row>
    <row r="144" spans="1:10" ht="90" x14ac:dyDescent="0.25">
      <c r="A144" s="2" t="s">
        <v>2712</v>
      </c>
      <c r="B144" s="2" t="s">
        <v>2713</v>
      </c>
      <c r="C144" s="43">
        <v>1</v>
      </c>
      <c r="D144" s="1" t="s">
        <v>61</v>
      </c>
      <c r="E144" s="1" t="s">
        <v>62</v>
      </c>
      <c r="F144" s="1" t="str">
        <f>UnitControlCenter!$B$31</f>
        <v>million vehicles / year</v>
      </c>
      <c r="G144" s="1" t="s">
        <v>2577</v>
      </c>
      <c r="H144" s="1" t="s">
        <v>2578</v>
      </c>
      <c r="I144" s="1" t="s">
        <v>2579</v>
      </c>
    </row>
    <row r="145" spans="1:9" ht="90" x14ac:dyDescent="0.25">
      <c r="A145" s="2" t="s">
        <v>2712</v>
      </c>
      <c r="B145" s="2" t="s">
        <v>2714</v>
      </c>
      <c r="C145" s="43">
        <v>1</v>
      </c>
      <c r="D145" s="1" t="s">
        <v>61</v>
      </c>
      <c r="E145" s="1" t="s">
        <v>62</v>
      </c>
      <c r="F145" s="1" t="str">
        <f>UnitControlCenter!$B$32</f>
        <v>thousand vehicles / year</v>
      </c>
      <c r="G145" s="1" t="s">
        <v>2580</v>
      </c>
      <c r="H145" s="1" t="s">
        <v>2581</v>
      </c>
      <c r="I145" s="1" t="s">
        <v>2582</v>
      </c>
    </row>
    <row r="146" spans="1:9" ht="90" x14ac:dyDescent="0.25">
      <c r="A146" s="2" t="s">
        <v>2712</v>
      </c>
      <c r="B146" s="2" t="s">
        <v>3072</v>
      </c>
      <c r="C146" s="43">
        <v>1</v>
      </c>
      <c r="D146" s="1" t="s">
        <v>61</v>
      </c>
      <c r="E146" s="1" t="s">
        <v>62</v>
      </c>
      <c r="F146" s="1" t="str">
        <f>UnitControlCenter!$B$32</f>
        <v>thousand vehicles / year</v>
      </c>
      <c r="G146" s="1" t="s">
        <v>2583</v>
      </c>
      <c r="H146" s="1" t="s">
        <v>2578</v>
      </c>
      <c r="I146" s="1" t="s">
        <v>2579</v>
      </c>
    </row>
    <row r="147" spans="1:9" ht="90" x14ac:dyDescent="0.25">
      <c r="A147" s="2" t="s">
        <v>2712</v>
      </c>
      <c r="B147" s="2" t="s">
        <v>3075</v>
      </c>
      <c r="C147" s="43">
        <v>1</v>
      </c>
      <c r="D147" s="1" t="s">
        <v>61</v>
      </c>
      <c r="E147" s="1" t="s">
        <v>62</v>
      </c>
      <c r="F147" s="1" t="str">
        <f>UnitControlCenter!$B$32</f>
        <v>thousand vehicles / year</v>
      </c>
      <c r="G147" s="1" t="s">
        <v>2584</v>
      </c>
      <c r="H147" s="1" t="s">
        <v>2581</v>
      </c>
      <c r="I147" s="1" t="s">
        <v>2582</v>
      </c>
    </row>
    <row r="148" spans="1:9" ht="30" x14ac:dyDescent="0.25">
      <c r="A148" s="2" t="s">
        <v>2712</v>
      </c>
      <c r="B148" s="2" t="s">
        <v>3315</v>
      </c>
      <c r="C148" s="43">
        <v>1</v>
      </c>
      <c r="D148" s="1" t="s">
        <v>61</v>
      </c>
      <c r="E148" s="1" t="s">
        <v>62</v>
      </c>
      <c r="F148" s="1" t="str">
        <f>UnitControlCenter!$B$32</f>
        <v>thousand vehicles / year</v>
      </c>
      <c r="G148" s="1" t="s">
        <v>2468</v>
      </c>
      <c r="H148" s="1" t="s">
        <v>2469</v>
      </c>
      <c r="I148" s="1" t="s">
        <v>2568</v>
      </c>
    </row>
    <row r="149" spans="1:9" ht="30" x14ac:dyDescent="0.25">
      <c r="A149" s="2" t="s">
        <v>2712</v>
      </c>
      <c r="B149" s="2" t="s">
        <v>3316</v>
      </c>
      <c r="C149" s="43">
        <v>0</v>
      </c>
      <c r="D149" s="1" t="s">
        <v>61</v>
      </c>
      <c r="E149" s="1" t="s">
        <v>62</v>
      </c>
      <c r="F149" s="1" t="str">
        <f>UnitControlCenter!$B$32</f>
        <v>thousand vehicles / year</v>
      </c>
      <c r="G149" s="1" t="s">
        <v>3317</v>
      </c>
      <c r="H149" s="1" t="s">
        <v>2469</v>
      </c>
      <c r="I149" s="1" t="s">
        <v>2568</v>
      </c>
    </row>
    <row r="150" spans="1:9" ht="75" x14ac:dyDescent="0.25">
      <c r="A150" s="2" t="s">
        <v>2712</v>
      </c>
      <c r="B150" s="2" t="s">
        <v>2715</v>
      </c>
      <c r="C150" s="43">
        <v>1</v>
      </c>
      <c r="D150" s="1" t="s">
        <v>61</v>
      </c>
      <c r="E150" s="1" t="s">
        <v>62</v>
      </c>
      <c r="F150" s="1" t="str">
        <f>UnitControlCenter!$B$33</f>
        <v>million vehicles</v>
      </c>
      <c r="G150" s="1" t="s">
        <v>2585</v>
      </c>
      <c r="H150" s="1" t="s">
        <v>2578</v>
      </c>
      <c r="I150" s="1" t="s">
        <v>2579</v>
      </c>
    </row>
    <row r="151" spans="1:9" ht="90" x14ac:dyDescent="0.25">
      <c r="A151" s="2" t="s">
        <v>2712</v>
      </c>
      <c r="B151" s="2" t="s">
        <v>2716</v>
      </c>
      <c r="C151" s="43">
        <v>1</v>
      </c>
      <c r="D151" s="1" t="s">
        <v>61</v>
      </c>
      <c r="E151" s="1" t="s">
        <v>62</v>
      </c>
      <c r="F151" s="1" t="str">
        <f>UnitControlCenter!$B$34</f>
        <v>thousand vehicles</v>
      </c>
      <c r="G151" s="1" t="s">
        <v>2795</v>
      </c>
      <c r="H151" s="1" t="s">
        <v>2581</v>
      </c>
      <c r="I151" s="1" t="s">
        <v>2582</v>
      </c>
    </row>
    <row r="152" spans="1:9" ht="75" x14ac:dyDescent="0.25">
      <c r="A152" s="2" t="s">
        <v>2712</v>
      </c>
      <c r="B152" s="2" t="s">
        <v>3073</v>
      </c>
      <c r="C152" s="43">
        <v>1</v>
      </c>
      <c r="D152" s="1" t="s">
        <v>61</v>
      </c>
      <c r="E152" s="1" t="s">
        <v>62</v>
      </c>
      <c r="F152" s="1" t="str">
        <f>UnitControlCenter!$B$33</f>
        <v>million vehicles</v>
      </c>
      <c r="G152" s="1" t="s">
        <v>2586</v>
      </c>
      <c r="H152" s="1" t="s">
        <v>2578</v>
      </c>
      <c r="I152" s="1" t="s">
        <v>2579</v>
      </c>
    </row>
    <row r="153" spans="1:9" ht="75" x14ac:dyDescent="0.25">
      <c r="A153" s="2" t="s">
        <v>2712</v>
      </c>
      <c r="B153" s="2" t="s">
        <v>3076</v>
      </c>
      <c r="C153" s="43">
        <v>1</v>
      </c>
      <c r="D153" s="1" t="s">
        <v>61</v>
      </c>
      <c r="E153" s="1" t="s">
        <v>62</v>
      </c>
      <c r="F153" s="1" t="str">
        <f>UnitControlCenter!$B$33</f>
        <v>million vehicles</v>
      </c>
      <c r="G153" s="1" t="s">
        <v>2587</v>
      </c>
      <c r="H153" s="1" t="s">
        <v>2581</v>
      </c>
      <c r="I153" s="1" t="s">
        <v>2582</v>
      </c>
    </row>
    <row r="154" spans="1:9" ht="30" x14ac:dyDescent="0.25">
      <c r="A154" s="2" t="s">
        <v>2712</v>
      </c>
      <c r="B154" s="2" t="s">
        <v>3318</v>
      </c>
      <c r="C154" s="43">
        <v>1</v>
      </c>
      <c r="D154" s="1" t="s">
        <v>61</v>
      </c>
      <c r="E154" s="1" t="s">
        <v>62</v>
      </c>
      <c r="F154" s="1" t="str">
        <f>UnitControlCenter!$B$33</f>
        <v>million vehicles</v>
      </c>
      <c r="G154" s="1" t="s">
        <v>2569</v>
      </c>
      <c r="H154" s="1" t="s">
        <v>2469</v>
      </c>
      <c r="I154" s="1" t="s">
        <v>2568</v>
      </c>
    </row>
    <row r="155" spans="1:9" s="193" customFormat="1" ht="30.75" thickBot="1" x14ac:dyDescent="0.3">
      <c r="A155" s="192" t="s">
        <v>2712</v>
      </c>
      <c r="B155" s="192" t="s">
        <v>3319</v>
      </c>
      <c r="C155" s="199">
        <v>0</v>
      </c>
      <c r="D155" s="193" t="s">
        <v>61</v>
      </c>
      <c r="E155" s="193" t="s">
        <v>62</v>
      </c>
      <c r="F155" s="193" t="str">
        <f>UnitControlCenter!$B$33</f>
        <v>million vehicles</v>
      </c>
      <c r="G155" s="193" t="s">
        <v>3320</v>
      </c>
      <c r="H155" s="193" t="s">
        <v>2469</v>
      </c>
      <c r="I155" s="193" t="s">
        <v>2568</v>
      </c>
    </row>
    <row r="156" spans="1:9" ht="150" x14ac:dyDescent="0.25">
      <c r="A156" s="2" t="s">
        <v>2820</v>
      </c>
      <c r="B156" s="2" t="s">
        <v>2323</v>
      </c>
      <c r="C156" s="43">
        <v>1</v>
      </c>
      <c r="D156" s="1" t="s">
        <v>61</v>
      </c>
      <c r="E156" s="1" t="s">
        <v>62</v>
      </c>
      <c r="F156" s="1" t="str">
        <f>UnitControlCenter!$B$3</f>
        <v>million metric tons / year</v>
      </c>
      <c r="G156" s="1" t="s">
        <v>3224</v>
      </c>
      <c r="H156" s="1" t="s">
        <v>3223</v>
      </c>
      <c r="I156" s="1" t="s">
        <v>2570</v>
      </c>
    </row>
    <row r="157" spans="1:9" ht="105" x14ac:dyDescent="0.25">
      <c r="A157" s="2" t="s">
        <v>2820</v>
      </c>
      <c r="B157" s="2" t="s">
        <v>2324</v>
      </c>
      <c r="C157" s="43">
        <v>1</v>
      </c>
      <c r="D157" s="1" t="s">
        <v>61</v>
      </c>
      <c r="E157" s="1" t="s">
        <v>62</v>
      </c>
      <c r="F157" s="1" t="str">
        <f>UnitControlCenter!$B$35</f>
        <v>quads / year</v>
      </c>
      <c r="G157" s="1" t="s">
        <v>2734</v>
      </c>
      <c r="H157" s="1" t="s">
        <v>2588</v>
      </c>
      <c r="I157" s="1" t="s">
        <v>2589</v>
      </c>
    </row>
    <row r="158" spans="1:9" ht="135" x14ac:dyDescent="0.25">
      <c r="A158" s="2" t="s">
        <v>2820</v>
      </c>
      <c r="B158" s="2" t="s">
        <v>2374</v>
      </c>
      <c r="C158" s="43">
        <v>1</v>
      </c>
      <c r="D158" s="1" t="s">
        <v>61</v>
      </c>
      <c r="E158" s="1" t="s">
        <v>62</v>
      </c>
      <c r="F158" s="1" t="str">
        <f>UnitControlCenter!$B$35</f>
        <v>quads / year</v>
      </c>
      <c r="G158" s="1" t="s">
        <v>3225</v>
      </c>
      <c r="H158" s="1" t="s">
        <v>3223</v>
      </c>
      <c r="I158" s="1" t="s">
        <v>2570</v>
      </c>
    </row>
    <row r="159" spans="1:9" ht="30" x14ac:dyDescent="0.25">
      <c r="A159" s="2" t="s">
        <v>2820</v>
      </c>
      <c r="B159" s="2" t="s">
        <v>3231</v>
      </c>
      <c r="C159" s="43">
        <v>1</v>
      </c>
      <c r="D159" s="1" t="s">
        <v>59</v>
      </c>
      <c r="E159" s="1" t="s">
        <v>60</v>
      </c>
      <c r="F159" s="1" t="str">
        <f>UnitControlCenter!$B$35</f>
        <v>quads / year</v>
      </c>
      <c r="G159" s="1" t="s">
        <v>3232</v>
      </c>
    </row>
    <row r="160" spans="1:9" ht="45" x14ac:dyDescent="0.25">
      <c r="A160" s="2" t="s">
        <v>2820</v>
      </c>
      <c r="B160" s="2" t="s">
        <v>2821</v>
      </c>
      <c r="C160" s="43">
        <v>1</v>
      </c>
      <c r="D160" s="1" t="s">
        <v>61</v>
      </c>
      <c r="E160" s="1" t="s">
        <v>62</v>
      </c>
      <c r="F160" s="1" t="str">
        <f>UnitControlCenter!$B$29</f>
        <v>trillion passenger-miles / year</v>
      </c>
      <c r="G160" s="1" t="s">
        <v>2333</v>
      </c>
      <c r="H160" s="1" t="s">
        <v>2529</v>
      </c>
      <c r="I160" s="1" t="s">
        <v>2530</v>
      </c>
    </row>
    <row r="161" spans="1:10" ht="45.75" thickBot="1" x14ac:dyDescent="0.3">
      <c r="A161" s="192" t="s">
        <v>2820</v>
      </c>
      <c r="B161" s="192" t="s">
        <v>2822</v>
      </c>
      <c r="C161" s="199">
        <v>1</v>
      </c>
      <c r="D161" s="193" t="s">
        <v>61</v>
      </c>
      <c r="E161" s="193" t="s">
        <v>62</v>
      </c>
      <c r="F161" s="193" t="str">
        <f>UnitControlCenter!$B$30</f>
        <v>trillion freight ton-miles / year</v>
      </c>
      <c r="G161" s="193" t="s">
        <v>2566</v>
      </c>
      <c r="H161" s="193" t="s">
        <v>3080</v>
      </c>
      <c r="I161" s="193" t="s">
        <v>2567</v>
      </c>
      <c r="J161" s="193"/>
    </row>
    <row r="162" spans="1:10" ht="315" x14ac:dyDescent="0.25">
      <c r="A162" s="2" t="s">
        <v>2325</v>
      </c>
      <c r="B162" s="2" t="s">
        <v>2704</v>
      </c>
      <c r="C162" s="43">
        <v>1</v>
      </c>
      <c r="D162" s="1" t="s">
        <v>61</v>
      </c>
      <c r="E162" s="1" t="s">
        <v>62</v>
      </c>
      <c r="F162" s="1" t="str">
        <f>UnitControlCenter!$B$35</f>
        <v>quads / year</v>
      </c>
      <c r="G162" s="1" t="s">
        <v>3016</v>
      </c>
      <c r="H162" s="1" t="s">
        <v>3014</v>
      </c>
      <c r="I162" s="208" t="s">
        <v>3015</v>
      </c>
      <c r="J162" s="208"/>
    </row>
    <row r="163" spans="1:10" ht="120" x14ac:dyDescent="0.25">
      <c r="A163" s="2" t="s">
        <v>2325</v>
      </c>
      <c r="B163" s="2" t="s">
        <v>2705</v>
      </c>
      <c r="C163" s="43">
        <v>1</v>
      </c>
      <c r="D163" s="1" t="s">
        <v>61</v>
      </c>
      <c r="E163" s="1" t="s">
        <v>62</v>
      </c>
      <c r="F163" s="1" t="str">
        <f>UnitControlCenter!$B$35</f>
        <v>quads / year</v>
      </c>
      <c r="G163" s="1" t="s">
        <v>2706</v>
      </c>
      <c r="H163" s="1" t="s">
        <v>2700</v>
      </c>
      <c r="I163" s="1" t="s">
        <v>2701</v>
      </c>
    </row>
    <row r="164" spans="1:10" x14ac:dyDescent="0.25">
      <c r="A164" s="2" t="s">
        <v>2325</v>
      </c>
      <c r="B164" s="2" t="s">
        <v>3233</v>
      </c>
      <c r="C164" s="43">
        <v>1</v>
      </c>
      <c r="D164" s="1" t="s">
        <v>59</v>
      </c>
      <c r="E164" s="1" t="s">
        <v>60</v>
      </c>
      <c r="F164" s="1" t="str">
        <f>UnitControlCenter!$B$35</f>
        <v>quads / year</v>
      </c>
      <c r="G164" s="1" t="s">
        <v>3234</v>
      </c>
    </row>
    <row r="165" spans="1:10" ht="240" x14ac:dyDescent="0.25">
      <c r="A165" s="2" t="s">
        <v>2325</v>
      </c>
      <c r="B165" s="2" t="s">
        <v>2702</v>
      </c>
      <c r="C165" s="43">
        <v>1</v>
      </c>
      <c r="D165" s="1" t="s">
        <v>61</v>
      </c>
      <c r="E165" s="1" t="s">
        <v>62</v>
      </c>
      <c r="F165" s="1" t="str">
        <f>UnitControlCenter!$B$35</f>
        <v>quads / year</v>
      </c>
      <c r="G165" s="1" t="s">
        <v>3013</v>
      </c>
      <c r="H165" s="1" t="s">
        <v>3014</v>
      </c>
      <c r="I165" s="208" t="s">
        <v>3015</v>
      </c>
      <c r="J165" s="208"/>
    </row>
    <row r="166" spans="1:10" ht="90" x14ac:dyDescent="0.25">
      <c r="A166" s="2" t="s">
        <v>2325</v>
      </c>
      <c r="B166" s="2" t="s">
        <v>2703</v>
      </c>
      <c r="C166" s="43">
        <v>1</v>
      </c>
      <c r="D166" s="1" t="s">
        <v>61</v>
      </c>
      <c r="E166" s="1" t="s">
        <v>62</v>
      </c>
      <c r="F166" s="1" t="str">
        <f>UnitControlCenter!$B$35</f>
        <v>quads / year</v>
      </c>
      <c r="G166" s="1" t="s">
        <v>2699</v>
      </c>
      <c r="H166" s="1" t="s">
        <v>2700</v>
      </c>
      <c r="I166" s="1" t="s">
        <v>2701</v>
      </c>
    </row>
    <row r="167" spans="1:10" x14ac:dyDescent="0.25">
      <c r="A167" s="2" t="s">
        <v>2325</v>
      </c>
      <c r="B167" s="2" t="s">
        <v>3235</v>
      </c>
      <c r="C167" s="43">
        <v>1</v>
      </c>
      <c r="D167" s="1" t="s">
        <v>59</v>
      </c>
      <c r="E167" s="1" t="s">
        <v>60</v>
      </c>
      <c r="F167" s="1" t="str">
        <f>UnitControlCenter!$B$35</f>
        <v>quads / year</v>
      </c>
      <c r="G167" s="1" t="s">
        <v>3236</v>
      </c>
    </row>
    <row r="168" spans="1:10" ht="210" x14ac:dyDescent="0.25">
      <c r="A168" s="2" t="s">
        <v>2325</v>
      </c>
      <c r="B168" s="2" t="s">
        <v>3477</v>
      </c>
      <c r="C168" s="43">
        <v>1</v>
      </c>
      <c r="D168" s="1" t="s">
        <v>61</v>
      </c>
      <c r="E168" s="1" t="s">
        <v>62</v>
      </c>
      <c r="F168" s="1" t="str">
        <f>UnitControlCenter!$B$35</f>
        <v>quads / year</v>
      </c>
      <c r="G168" s="1" t="s">
        <v>4007</v>
      </c>
      <c r="H168" s="1" t="s">
        <v>4008</v>
      </c>
      <c r="I168" s="1" t="s">
        <v>4009</v>
      </c>
    </row>
    <row r="169" spans="1:10" s="193" customFormat="1" ht="105.75" thickBot="1" x14ac:dyDescent="0.3">
      <c r="A169" s="192" t="s">
        <v>2325</v>
      </c>
      <c r="B169" s="192" t="s">
        <v>3478</v>
      </c>
      <c r="C169" s="199">
        <v>1</v>
      </c>
      <c r="D169" s="193" t="s">
        <v>61</v>
      </c>
      <c r="E169" s="193" t="s">
        <v>62</v>
      </c>
      <c r="F169" s="193" t="str">
        <f>UnitControlCenter!$B$21</f>
        <v>terawatt-hours (TWh) / year</v>
      </c>
      <c r="G169" s="193" t="s">
        <v>4006</v>
      </c>
      <c r="H169" s="193" t="s">
        <v>4008</v>
      </c>
      <c r="I169" s="193" t="s">
        <v>4009</v>
      </c>
    </row>
    <row r="170" spans="1:10" ht="285" x14ac:dyDescent="0.25">
      <c r="A170" s="2" t="s">
        <v>2780</v>
      </c>
      <c r="B170" s="2" t="s">
        <v>2370</v>
      </c>
      <c r="C170" s="43">
        <v>1</v>
      </c>
      <c r="D170" s="1" t="s">
        <v>61</v>
      </c>
      <c r="E170" s="1" t="s">
        <v>62</v>
      </c>
      <c r="F170" s="1" t="str">
        <f>UnitControlCenter!$B$3</f>
        <v>million metric tons / year</v>
      </c>
      <c r="G170" s="1" t="s">
        <v>3017</v>
      </c>
      <c r="H170" s="1" t="s">
        <v>3014</v>
      </c>
      <c r="I170" s="208" t="s">
        <v>3015</v>
      </c>
      <c r="J170" s="208"/>
    </row>
    <row r="171" spans="1:10" ht="45" x14ac:dyDescent="0.25">
      <c r="A171" s="2" t="s">
        <v>2780</v>
      </c>
      <c r="B171" s="2" t="s">
        <v>2371</v>
      </c>
      <c r="C171" s="43">
        <v>1</v>
      </c>
      <c r="D171" s="1" t="s">
        <v>61</v>
      </c>
      <c r="E171" s="1" t="s">
        <v>62</v>
      </c>
      <c r="F171" s="1" t="str">
        <f>UnitControlCenter!$B$3</f>
        <v>million metric tons / year</v>
      </c>
      <c r="G171" s="1" t="s">
        <v>2575</v>
      </c>
      <c r="H171" s="1" t="s">
        <v>2573</v>
      </c>
      <c r="I171" s="1" t="s">
        <v>2574</v>
      </c>
    </row>
    <row r="172" spans="1:10" ht="270" x14ac:dyDescent="0.25">
      <c r="A172" s="2" t="s">
        <v>2780</v>
      </c>
      <c r="B172" s="2" t="s">
        <v>2372</v>
      </c>
      <c r="C172" s="43">
        <v>1</v>
      </c>
      <c r="D172" s="1" t="s">
        <v>61</v>
      </c>
      <c r="E172" s="1" t="s">
        <v>62</v>
      </c>
      <c r="F172" s="1" t="str">
        <f>UnitControlCenter!$B$3</f>
        <v>million metric tons / year</v>
      </c>
      <c r="G172" s="1" t="s">
        <v>3069</v>
      </c>
      <c r="H172" s="1" t="s">
        <v>3014</v>
      </c>
      <c r="I172" s="208" t="s">
        <v>3015</v>
      </c>
      <c r="J172" s="208"/>
    </row>
    <row r="173" spans="1:10" ht="45" x14ac:dyDescent="0.25">
      <c r="A173" s="2" t="s">
        <v>2780</v>
      </c>
      <c r="B173" s="2" t="s">
        <v>2373</v>
      </c>
      <c r="C173" s="43">
        <v>1</v>
      </c>
      <c r="D173" s="1" t="s">
        <v>61</v>
      </c>
      <c r="E173" s="1" t="s">
        <v>62</v>
      </c>
      <c r="F173" s="1" t="str">
        <f>UnitControlCenter!$B$3</f>
        <v>million metric tons / year</v>
      </c>
      <c r="G173" s="1" t="s">
        <v>2576</v>
      </c>
      <c r="H173" s="1" t="s">
        <v>2573</v>
      </c>
      <c r="I173" s="1" t="s">
        <v>2574</v>
      </c>
    </row>
    <row r="174" spans="1:10" ht="330" x14ac:dyDescent="0.25">
      <c r="A174" s="2" t="s">
        <v>2780</v>
      </c>
      <c r="B174" s="2" t="s">
        <v>2778</v>
      </c>
      <c r="C174" s="43">
        <v>1</v>
      </c>
      <c r="D174" s="1" t="s">
        <v>61</v>
      </c>
      <c r="E174" s="1" t="s">
        <v>62</v>
      </c>
      <c r="F174" s="1" t="str">
        <f>UnitControlCenter!$B$3</f>
        <v>million metric tons / year</v>
      </c>
      <c r="G174" s="1" t="s">
        <v>3018</v>
      </c>
      <c r="H174" s="1" t="s">
        <v>3014</v>
      </c>
      <c r="I174" s="208" t="s">
        <v>3015</v>
      </c>
      <c r="J174" s="208"/>
    </row>
    <row r="175" spans="1:10" ht="45" x14ac:dyDescent="0.25">
      <c r="A175" s="2" t="s">
        <v>2780</v>
      </c>
      <c r="B175" s="2" t="s">
        <v>2779</v>
      </c>
      <c r="C175" s="43">
        <v>1</v>
      </c>
      <c r="D175" s="1" t="s">
        <v>61</v>
      </c>
      <c r="E175" s="1" t="s">
        <v>62</v>
      </c>
      <c r="F175" s="1" t="str">
        <f>UnitControlCenter!$B$3</f>
        <v>million metric tons / year</v>
      </c>
      <c r="G175" s="1" t="s">
        <v>2817</v>
      </c>
      <c r="H175" s="1" t="s">
        <v>2781</v>
      </c>
      <c r="I175" s="1" t="s">
        <v>2782</v>
      </c>
    </row>
    <row r="176" spans="1:10" ht="30" x14ac:dyDescent="0.25">
      <c r="A176" s="2" t="s">
        <v>2780</v>
      </c>
      <c r="B176" s="2" t="s">
        <v>3294</v>
      </c>
      <c r="C176" s="43">
        <v>1</v>
      </c>
      <c r="D176" s="1" t="s">
        <v>61</v>
      </c>
      <c r="E176" s="1" t="s">
        <v>62</v>
      </c>
      <c r="F176" s="1" t="str">
        <f>UnitControlCenter!$B$3</f>
        <v>million metric tons / year</v>
      </c>
      <c r="G176" s="1" t="s">
        <v>3388</v>
      </c>
      <c r="H176" s="1" t="s">
        <v>3288</v>
      </c>
      <c r="I176" s="1" t="s">
        <v>3291</v>
      </c>
    </row>
    <row r="177" spans="1:10" ht="255" x14ac:dyDescent="0.25">
      <c r="A177" s="2" t="s">
        <v>2780</v>
      </c>
      <c r="B177" s="2" t="s">
        <v>3286</v>
      </c>
      <c r="C177" s="43">
        <v>1</v>
      </c>
      <c r="D177" s="1" t="s">
        <v>61</v>
      </c>
      <c r="E177" s="1" t="s">
        <v>62</v>
      </c>
      <c r="F177" s="1" t="str">
        <f>UnitControlCenter!$B$3</f>
        <v>million metric tons / year</v>
      </c>
      <c r="G177" s="1" t="s">
        <v>3289</v>
      </c>
      <c r="H177" s="1" t="s">
        <v>3014</v>
      </c>
      <c r="I177" s="208" t="s">
        <v>3015</v>
      </c>
      <c r="J177" s="208"/>
    </row>
    <row r="178" spans="1:10" ht="330.75" thickBot="1" x14ac:dyDescent="0.3">
      <c r="A178" s="192" t="s">
        <v>2780</v>
      </c>
      <c r="B178" s="192" t="s">
        <v>3287</v>
      </c>
      <c r="C178" s="199">
        <v>1</v>
      </c>
      <c r="D178" s="192" t="s">
        <v>61</v>
      </c>
      <c r="E178" s="192" t="s">
        <v>62</v>
      </c>
      <c r="F178" s="192" t="str">
        <f>UnitControlCenter!$B$3</f>
        <v>million metric tons / year</v>
      </c>
      <c r="G178" s="192" t="s">
        <v>3290</v>
      </c>
      <c r="H178" s="192" t="s">
        <v>3014</v>
      </c>
      <c r="I178" s="192" t="s">
        <v>3015</v>
      </c>
      <c r="J178" s="192"/>
    </row>
    <row r="179" spans="1:10" ht="60" x14ac:dyDescent="0.25">
      <c r="A179" s="2" t="s">
        <v>3416</v>
      </c>
      <c r="B179" s="2" t="s">
        <v>3417</v>
      </c>
      <c r="C179" s="43">
        <v>1</v>
      </c>
      <c r="D179" s="1" t="s">
        <v>61</v>
      </c>
      <c r="E179" s="1" t="s">
        <v>62</v>
      </c>
      <c r="F179" s="1" t="str">
        <f>UnitControlCenter!$B$35</f>
        <v>quads / year</v>
      </c>
      <c r="G179" s="1" t="s">
        <v>2336</v>
      </c>
      <c r="H179" s="1" t="s">
        <v>2337</v>
      </c>
      <c r="I179" s="1" t="s">
        <v>2559</v>
      </c>
    </row>
    <row r="180" spans="1:10" s="2" customFormat="1" ht="30" x14ac:dyDescent="0.25">
      <c r="A180" s="2" t="s">
        <v>3416</v>
      </c>
      <c r="B180" s="2" t="s">
        <v>3418</v>
      </c>
      <c r="C180" s="43">
        <v>1</v>
      </c>
      <c r="D180" s="2" t="s">
        <v>61</v>
      </c>
      <c r="E180" s="2" t="s">
        <v>62</v>
      </c>
      <c r="F180" s="2" t="str">
        <f>UnitControlCenter!$B$35</f>
        <v>quads / year</v>
      </c>
      <c r="G180" s="2" t="s">
        <v>2354</v>
      </c>
      <c r="H180" s="2" t="s">
        <v>2338</v>
      </c>
      <c r="I180" s="2" t="s">
        <v>2339</v>
      </c>
    </row>
    <row r="181" spans="1:10" ht="90" x14ac:dyDescent="0.25">
      <c r="A181" s="2" t="s">
        <v>3416</v>
      </c>
      <c r="B181" s="2" t="s">
        <v>3419</v>
      </c>
      <c r="C181" s="43">
        <v>1</v>
      </c>
      <c r="D181" s="1" t="s">
        <v>61</v>
      </c>
      <c r="E181" s="1" t="s">
        <v>62</v>
      </c>
      <c r="F181" s="1" t="str">
        <f>UnitControlCenter!$B$35</f>
        <v>quads / year</v>
      </c>
      <c r="G181" s="1" t="s">
        <v>2598</v>
      </c>
      <c r="H181" s="1" t="s">
        <v>2600</v>
      </c>
      <c r="I181" s="1" t="s">
        <v>2599</v>
      </c>
    </row>
    <row r="182" spans="1:10" s="2" customFormat="1" x14ac:dyDescent="0.25">
      <c r="A182" s="2" t="s">
        <v>3416</v>
      </c>
      <c r="B182" s="2" t="s">
        <v>3420</v>
      </c>
      <c r="C182" s="43">
        <v>1</v>
      </c>
      <c r="D182" s="2" t="s">
        <v>59</v>
      </c>
      <c r="E182" s="2" t="s">
        <v>60</v>
      </c>
      <c r="F182" s="2" t="str">
        <f>UnitControlCenter!$B$35</f>
        <v>quads / year</v>
      </c>
      <c r="G182" s="2" t="s">
        <v>3237</v>
      </c>
    </row>
    <row r="183" spans="1:10" ht="210" x14ac:dyDescent="0.25">
      <c r="A183" s="2" t="s">
        <v>3416</v>
      </c>
      <c r="B183" s="2" t="s">
        <v>3421</v>
      </c>
      <c r="C183" s="43">
        <v>1</v>
      </c>
      <c r="D183" s="1" t="s">
        <v>61</v>
      </c>
      <c r="E183" s="1" t="s">
        <v>62</v>
      </c>
      <c r="F183" s="2" t="str">
        <f>UnitControlCenter!B3</f>
        <v>million metric tons / year</v>
      </c>
      <c r="G183" s="1" t="s">
        <v>3544</v>
      </c>
      <c r="H183" s="1" t="s">
        <v>3423</v>
      </c>
      <c r="I183" s="2" t="s">
        <v>3424</v>
      </c>
      <c r="J183" s="2"/>
    </row>
    <row r="184" spans="1:10" s="193" customFormat="1" ht="255.75" thickBot="1" x14ac:dyDescent="0.3">
      <c r="A184" s="192" t="s">
        <v>3416</v>
      </c>
      <c r="B184" s="192" t="s">
        <v>3422</v>
      </c>
      <c r="C184" s="199">
        <v>1</v>
      </c>
      <c r="D184" s="193" t="s">
        <v>61</v>
      </c>
      <c r="E184" s="193" t="s">
        <v>62</v>
      </c>
      <c r="F184" s="192" t="str">
        <f>UnitControlCenter!B3</f>
        <v>million metric tons / year</v>
      </c>
      <c r="G184" s="193" t="s">
        <v>3545</v>
      </c>
      <c r="H184" s="193" t="s">
        <v>3423</v>
      </c>
      <c r="I184" s="192" t="s">
        <v>3424</v>
      </c>
      <c r="J184" s="192"/>
    </row>
    <row r="185" spans="1:10" ht="105" x14ac:dyDescent="0.25">
      <c r="A185" s="2" t="s">
        <v>2453</v>
      </c>
      <c r="B185" s="2" t="s">
        <v>3605</v>
      </c>
      <c r="C185" s="43">
        <v>1</v>
      </c>
      <c r="D185" s="1" t="s">
        <v>61</v>
      </c>
      <c r="E185" s="1" t="s">
        <v>62</v>
      </c>
      <c r="F185" s="2" t="s">
        <v>337</v>
      </c>
      <c r="G185" s="1" t="s">
        <v>3702</v>
      </c>
      <c r="H185" s="1" t="s">
        <v>3703</v>
      </c>
      <c r="I185" s="2" t="s">
        <v>3716</v>
      </c>
      <c r="J185" s="2"/>
    </row>
    <row r="186" spans="1:10" ht="101.45" customHeight="1" x14ac:dyDescent="0.25">
      <c r="A186" s="2" t="s">
        <v>2453</v>
      </c>
      <c r="B186" s="2" t="s">
        <v>3868</v>
      </c>
      <c r="C186" s="43">
        <v>1</v>
      </c>
      <c r="D186" s="1" t="s">
        <v>61</v>
      </c>
      <c r="E186" s="1" t="s">
        <v>62</v>
      </c>
      <c r="F186" s="1" t="s">
        <v>337</v>
      </c>
      <c r="G186" s="1" t="s">
        <v>3871</v>
      </c>
      <c r="H186" s="1" t="s">
        <v>3869</v>
      </c>
      <c r="I186" s="1" t="s">
        <v>3870</v>
      </c>
    </row>
    <row r="187" spans="1:10" ht="105" x14ac:dyDescent="0.25">
      <c r="A187" s="2" t="s">
        <v>2453</v>
      </c>
      <c r="B187" s="2" t="s">
        <v>3939</v>
      </c>
      <c r="C187" s="43">
        <v>1</v>
      </c>
      <c r="D187" s="1" t="s">
        <v>61</v>
      </c>
      <c r="E187" s="1" t="s">
        <v>62</v>
      </c>
      <c r="F187" s="1" t="str">
        <f>UnitControlCenter!$B$28</f>
        <v>cubic km / yr</v>
      </c>
      <c r="G187" s="1" t="s">
        <v>3940</v>
      </c>
      <c r="H187" s="1" t="s">
        <v>3703</v>
      </c>
      <c r="I187" s="2" t="s">
        <v>3716</v>
      </c>
      <c r="J187" s="2"/>
    </row>
    <row r="188" spans="1:10" ht="135.75" thickBot="1" x14ac:dyDescent="0.3">
      <c r="A188" s="192" t="s">
        <v>2453</v>
      </c>
      <c r="B188" s="192" t="s">
        <v>3872</v>
      </c>
      <c r="C188" s="199">
        <v>1</v>
      </c>
      <c r="D188" s="193" t="s">
        <v>61</v>
      </c>
      <c r="E188" s="193" t="s">
        <v>62</v>
      </c>
      <c r="F188" s="192" t="s">
        <v>442</v>
      </c>
      <c r="G188" s="193" t="s">
        <v>3873</v>
      </c>
      <c r="H188" s="193" t="s">
        <v>3874</v>
      </c>
      <c r="I188" s="192" t="s">
        <v>3875</v>
      </c>
      <c r="J188" s="192"/>
    </row>
    <row r="189" spans="1:10" ht="90" x14ac:dyDescent="0.25">
      <c r="A189" s="2" t="s">
        <v>2392</v>
      </c>
      <c r="B189" s="2" t="s">
        <v>2393</v>
      </c>
      <c r="C189" s="43">
        <v>1</v>
      </c>
      <c r="D189" s="1" t="s">
        <v>61</v>
      </c>
      <c r="E189" s="1" t="s">
        <v>62</v>
      </c>
      <c r="F189" s="1" t="str">
        <f>UnitControlCenter!$B$35</f>
        <v>quads / year</v>
      </c>
      <c r="G189" s="1" t="s">
        <v>3572</v>
      </c>
      <c r="H189" s="1" t="s">
        <v>3571</v>
      </c>
      <c r="I189" s="1" t="s">
        <v>3570</v>
      </c>
    </row>
    <row r="190" spans="1:10" ht="75" x14ac:dyDescent="0.25">
      <c r="A190" s="2" t="s">
        <v>2392</v>
      </c>
      <c r="B190" s="2" t="s">
        <v>2394</v>
      </c>
      <c r="C190" s="43">
        <v>1</v>
      </c>
      <c r="D190" s="1" t="s">
        <v>61</v>
      </c>
      <c r="E190" s="1" t="s">
        <v>62</v>
      </c>
      <c r="F190" s="1" t="str">
        <f>UnitControlCenter!$B$35</f>
        <v>quads / year</v>
      </c>
      <c r="G190" s="1" t="s">
        <v>3573</v>
      </c>
      <c r="H190" s="1" t="s">
        <v>3229</v>
      </c>
      <c r="I190" s="1" t="s">
        <v>3230</v>
      </c>
    </row>
    <row r="191" spans="1:10" ht="75" x14ac:dyDescent="0.25">
      <c r="A191" s="2" t="s">
        <v>2392</v>
      </c>
      <c r="B191" s="2" t="s">
        <v>3568</v>
      </c>
      <c r="C191" s="43">
        <v>1</v>
      </c>
      <c r="D191" s="1" t="s">
        <v>61</v>
      </c>
      <c r="E191" s="1" t="s">
        <v>62</v>
      </c>
      <c r="F191" s="1" t="str">
        <f>UnitControlCenter!$B$35</f>
        <v>quads / year</v>
      </c>
      <c r="G191" s="1" t="s">
        <v>3582</v>
      </c>
      <c r="H191" s="1" t="s">
        <v>3574</v>
      </c>
      <c r="I191" s="43" t="s">
        <v>3575</v>
      </c>
    </row>
    <row r="192" spans="1:10" ht="60" x14ac:dyDescent="0.25">
      <c r="A192" s="2" t="s">
        <v>2392</v>
      </c>
      <c r="B192" s="2" t="s">
        <v>3569</v>
      </c>
      <c r="C192" s="43">
        <v>1</v>
      </c>
      <c r="D192" s="1" t="s">
        <v>61</v>
      </c>
      <c r="E192" s="1" t="s">
        <v>62</v>
      </c>
      <c r="F192" s="1" t="str">
        <f>UnitControlCenter!$B$35</f>
        <v>quads / year</v>
      </c>
      <c r="G192" s="1" t="s">
        <v>3813</v>
      </c>
      <c r="H192" s="1" t="s">
        <v>3814</v>
      </c>
      <c r="I192" s="1" t="s">
        <v>3815</v>
      </c>
    </row>
    <row r="193" spans="1:10" x14ac:dyDescent="0.25">
      <c r="A193" s="2" t="s">
        <v>2392</v>
      </c>
      <c r="B193" s="2" t="s">
        <v>2836</v>
      </c>
      <c r="C193" s="43">
        <v>0</v>
      </c>
      <c r="D193" s="1" t="s">
        <v>59</v>
      </c>
      <c r="E193" s="1" t="s">
        <v>60</v>
      </c>
      <c r="F193" s="1" t="str">
        <f>UnitControlCenter!$B$36</f>
        <v>thousand BTU / 2024 dollar</v>
      </c>
      <c r="G193" s="1" t="s">
        <v>2791</v>
      </c>
    </row>
    <row r="194" spans="1:10" x14ac:dyDescent="0.25">
      <c r="A194" s="2" t="s">
        <v>2392</v>
      </c>
      <c r="B194" s="2" t="s">
        <v>2395</v>
      </c>
      <c r="C194" s="43">
        <v>1</v>
      </c>
      <c r="D194" s="1" t="s">
        <v>59</v>
      </c>
      <c r="E194" s="1" t="s">
        <v>60</v>
      </c>
      <c r="F194" s="1" t="str">
        <f>UnitControlCenter!$B$21</f>
        <v>terawatt-hours (TWh) / year</v>
      </c>
      <c r="G194" s="1" t="s">
        <v>2295</v>
      </c>
    </row>
    <row r="195" spans="1:10" x14ac:dyDescent="0.25">
      <c r="A195" s="2" t="s">
        <v>2392</v>
      </c>
      <c r="B195" s="2" t="s">
        <v>2396</v>
      </c>
      <c r="C195" s="43">
        <v>1</v>
      </c>
      <c r="D195" s="1" t="s">
        <v>59</v>
      </c>
      <c r="E195" s="1" t="s">
        <v>60</v>
      </c>
      <c r="F195" s="1" t="str">
        <f>UnitControlCenter!$B$37</f>
        <v>millions of short tons / year</v>
      </c>
      <c r="G195" s="1" t="s">
        <v>2294</v>
      </c>
    </row>
    <row r="196" spans="1:10" x14ac:dyDescent="0.25">
      <c r="A196" s="2" t="s">
        <v>2392</v>
      </c>
      <c r="B196" s="2" t="s">
        <v>2397</v>
      </c>
      <c r="C196" s="43">
        <v>1</v>
      </c>
      <c r="D196" s="1" t="s">
        <v>59</v>
      </c>
      <c r="E196" s="1" t="s">
        <v>60</v>
      </c>
      <c r="F196" s="1" t="str">
        <f>UnitControlCenter!$B$37</f>
        <v>millions of short tons / year</v>
      </c>
      <c r="G196" s="1" t="s">
        <v>2293</v>
      </c>
    </row>
    <row r="197" spans="1:10" x14ac:dyDescent="0.25">
      <c r="A197" s="2" t="s">
        <v>2392</v>
      </c>
      <c r="B197" s="2" t="s">
        <v>2398</v>
      </c>
      <c r="C197" s="43">
        <v>1</v>
      </c>
      <c r="D197" s="1" t="s">
        <v>59</v>
      </c>
      <c r="E197" s="1" t="s">
        <v>60</v>
      </c>
      <c r="F197" s="1" t="str">
        <f>UnitControlCenter!$B$38</f>
        <v>trillion cubic feet / year</v>
      </c>
      <c r="G197" s="1" t="s">
        <v>2292</v>
      </c>
    </row>
    <row r="198" spans="1:10" ht="30" x14ac:dyDescent="0.25">
      <c r="A198" s="2" t="s">
        <v>2392</v>
      </c>
      <c r="B198" s="2" t="s">
        <v>2399</v>
      </c>
      <c r="C198" s="43">
        <v>1</v>
      </c>
      <c r="D198" s="1" t="s">
        <v>59</v>
      </c>
      <c r="E198" s="1" t="s">
        <v>60</v>
      </c>
      <c r="F198" s="1" t="str">
        <f>UnitControlCenter!$B$39</f>
        <v>million barrels of oil / year</v>
      </c>
      <c r="G198" s="1" t="s">
        <v>2291</v>
      </c>
    </row>
    <row r="199" spans="1:10" x14ac:dyDescent="0.25">
      <c r="A199" s="2" t="s">
        <v>2392</v>
      </c>
      <c r="B199" s="2" t="s">
        <v>2400</v>
      </c>
      <c r="C199" s="43">
        <v>1</v>
      </c>
      <c r="D199" s="1" t="s">
        <v>59</v>
      </c>
      <c r="E199" s="1" t="s">
        <v>60</v>
      </c>
      <c r="F199" s="1" t="str">
        <f>UnitControlCenter!$B$39</f>
        <v>million barrels of oil / year</v>
      </c>
      <c r="G199" s="1" t="s">
        <v>2342</v>
      </c>
    </row>
    <row r="200" spans="1:10" x14ac:dyDescent="0.25">
      <c r="A200" s="2" t="s">
        <v>2392</v>
      </c>
      <c r="B200" s="2" t="s">
        <v>2401</v>
      </c>
      <c r="C200" s="43">
        <v>1</v>
      </c>
      <c r="D200" s="1" t="s">
        <v>59</v>
      </c>
      <c r="E200" s="1" t="s">
        <v>60</v>
      </c>
      <c r="F200" s="1" t="str">
        <f>UnitControlCenter!$B$37</f>
        <v>millions of short tons / year</v>
      </c>
      <c r="G200" s="1" t="s">
        <v>2343</v>
      </c>
    </row>
    <row r="201" spans="1:10" ht="30" x14ac:dyDescent="0.25">
      <c r="A201" s="2" t="s">
        <v>2392</v>
      </c>
      <c r="B201" s="2" t="s">
        <v>2601</v>
      </c>
      <c r="C201" s="43">
        <v>1</v>
      </c>
      <c r="D201" s="1" t="s">
        <v>59</v>
      </c>
      <c r="E201" s="1" t="s">
        <v>60</v>
      </c>
      <c r="F201" s="1" t="str">
        <f>UnitControlCenter!$B$40</f>
        <v>million gallons / year</v>
      </c>
      <c r="G201" s="1" t="s">
        <v>2605</v>
      </c>
    </row>
    <row r="202" spans="1:10" ht="30" x14ac:dyDescent="0.25">
      <c r="A202" s="2" t="s">
        <v>2392</v>
      </c>
      <c r="B202" s="2" t="s">
        <v>2602</v>
      </c>
      <c r="C202" s="43">
        <v>1</v>
      </c>
      <c r="D202" s="1" t="s">
        <v>59</v>
      </c>
      <c r="E202" s="1" t="s">
        <v>60</v>
      </c>
      <c r="F202" s="1" t="str">
        <f>UnitControlCenter!$B$37</f>
        <v>millions of short tons / year</v>
      </c>
      <c r="G202" s="1" t="s">
        <v>2606</v>
      </c>
    </row>
    <row r="203" spans="1:10" ht="15.75" thickBot="1" x14ac:dyDescent="0.3">
      <c r="A203" s="192" t="s">
        <v>2392</v>
      </c>
      <c r="B203" s="192" t="s">
        <v>2603</v>
      </c>
      <c r="C203" s="199">
        <v>1</v>
      </c>
      <c r="D203" s="193" t="s">
        <v>59</v>
      </c>
      <c r="E203" s="193" t="s">
        <v>60</v>
      </c>
      <c r="F203" s="193" t="str">
        <f>UnitControlCenter!$B$6</f>
        <v>thousand metric tons / year</v>
      </c>
      <c r="G203" s="193" t="s">
        <v>2607</v>
      </c>
      <c r="H203" s="193"/>
      <c r="I203" s="193"/>
      <c r="J203" s="193"/>
    </row>
    <row r="204" spans="1:10" ht="60" x14ac:dyDescent="0.25">
      <c r="A204" s="2" t="s">
        <v>3297</v>
      </c>
      <c r="B204" s="2" t="s">
        <v>3324</v>
      </c>
      <c r="C204" s="43">
        <v>1</v>
      </c>
      <c r="D204" s="1" t="s">
        <v>61</v>
      </c>
      <c r="E204" s="1" t="s">
        <v>62</v>
      </c>
      <c r="F204" s="1" t="str">
        <f>UnitControlCenter!$B$41</f>
        <v>trillion BTU / year</v>
      </c>
      <c r="G204" s="1" t="s">
        <v>2612</v>
      </c>
      <c r="H204" s="1" t="s">
        <v>2613</v>
      </c>
      <c r="I204" s="1" t="s">
        <v>2614</v>
      </c>
    </row>
    <row r="205" spans="1:10" ht="60" x14ac:dyDescent="0.25">
      <c r="A205" s="2" t="s">
        <v>3297</v>
      </c>
      <c r="B205" s="2" t="s">
        <v>3325</v>
      </c>
      <c r="C205" s="43">
        <v>1</v>
      </c>
      <c r="D205" s="1" t="s">
        <v>61</v>
      </c>
      <c r="E205" s="1" t="s">
        <v>62</v>
      </c>
      <c r="F205" s="1" t="str">
        <f>UnitControlCenter!$B$41</f>
        <v>trillion BTU / year</v>
      </c>
      <c r="G205" s="1" t="s">
        <v>2615</v>
      </c>
      <c r="H205" s="1" t="s">
        <v>2613</v>
      </c>
      <c r="I205" s="1" t="s">
        <v>2614</v>
      </c>
    </row>
    <row r="206" spans="1:10" ht="60" x14ac:dyDescent="0.25">
      <c r="A206" s="2" t="s">
        <v>3297</v>
      </c>
      <c r="B206" s="2" t="s">
        <v>3326</v>
      </c>
      <c r="C206" s="43">
        <v>1</v>
      </c>
      <c r="D206" s="1" t="s">
        <v>61</v>
      </c>
      <c r="E206" s="1" t="s">
        <v>62</v>
      </c>
      <c r="F206" s="1" t="str">
        <f>UnitControlCenter!$B$9</f>
        <v>billion 2024 dollars / year</v>
      </c>
      <c r="G206" s="1" t="s">
        <v>2616</v>
      </c>
      <c r="H206" s="1" t="s">
        <v>2613</v>
      </c>
      <c r="I206" s="1" t="s">
        <v>2614</v>
      </c>
    </row>
    <row r="207" spans="1:10" ht="75" x14ac:dyDescent="0.25">
      <c r="A207" s="2" t="s">
        <v>3297</v>
      </c>
      <c r="B207" s="2" t="s">
        <v>3327</v>
      </c>
      <c r="C207" s="43">
        <v>1</v>
      </c>
      <c r="D207" s="1" t="s">
        <v>61</v>
      </c>
      <c r="E207" s="1" t="s">
        <v>62</v>
      </c>
      <c r="F207" s="1" t="str">
        <f>UnitControlCenter!$B$9</f>
        <v>billion 2024 dollars / year</v>
      </c>
      <c r="G207" s="1" t="s">
        <v>2617</v>
      </c>
      <c r="H207" s="1" t="s">
        <v>2613</v>
      </c>
      <c r="I207" s="1" t="s">
        <v>2614</v>
      </c>
    </row>
    <row r="208" spans="1:10" ht="60" x14ac:dyDescent="0.25">
      <c r="A208" s="2" t="s">
        <v>3297</v>
      </c>
      <c r="B208" s="2" t="s">
        <v>3328</v>
      </c>
      <c r="C208" s="43">
        <v>1</v>
      </c>
      <c r="D208" s="1" t="s">
        <v>61</v>
      </c>
      <c r="E208" s="1" t="s">
        <v>62</v>
      </c>
      <c r="F208" s="1" t="str">
        <f>UnitControlCenter!B3</f>
        <v>million metric tons / year</v>
      </c>
      <c r="G208" s="1" t="s">
        <v>2859</v>
      </c>
      <c r="H208" s="1" t="s">
        <v>2857</v>
      </c>
      <c r="I208" s="1" t="s">
        <v>2858</v>
      </c>
    </row>
    <row r="209" spans="1:10" ht="60" x14ac:dyDescent="0.25">
      <c r="A209" s="2" t="s">
        <v>3297</v>
      </c>
      <c r="B209" s="2" t="s">
        <v>3329</v>
      </c>
      <c r="C209" s="43">
        <v>1</v>
      </c>
      <c r="D209" s="1" t="s">
        <v>61</v>
      </c>
      <c r="E209" s="1" t="s">
        <v>62</v>
      </c>
      <c r="F209" s="1" t="str">
        <f>UnitControlCenter!B3</f>
        <v>million metric tons / year</v>
      </c>
      <c r="G209" s="1" t="s">
        <v>2860</v>
      </c>
      <c r="H209" s="1" t="s">
        <v>2857</v>
      </c>
      <c r="I209" s="1" t="s">
        <v>2858</v>
      </c>
    </row>
    <row r="210" spans="1:10" ht="60" x14ac:dyDescent="0.25">
      <c r="A210" s="2" t="s">
        <v>3297</v>
      </c>
      <c r="B210" s="2" t="s">
        <v>3330</v>
      </c>
      <c r="C210" s="43">
        <v>1</v>
      </c>
      <c r="D210" s="1" t="s">
        <v>61</v>
      </c>
      <c r="E210" s="1" t="s">
        <v>62</v>
      </c>
      <c r="F210" s="1" t="str">
        <f>UnitControlCenter!$B$41</f>
        <v>trillion BTU / year</v>
      </c>
      <c r="G210" s="1" t="s">
        <v>2694</v>
      </c>
      <c r="H210" s="1" t="s">
        <v>2689</v>
      </c>
      <c r="I210" s="1" t="s">
        <v>2690</v>
      </c>
    </row>
    <row r="211" spans="1:10" ht="75" x14ac:dyDescent="0.25">
      <c r="A211" s="2" t="s">
        <v>3297</v>
      </c>
      <c r="B211" s="2" t="s">
        <v>3331</v>
      </c>
      <c r="C211" s="43">
        <v>1</v>
      </c>
      <c r="D211" s="1" t="s">
        <v>61</v>
      </c>
      <c r="E211" s="1" t="s">
        <v>62</v>
      </c>
      <c r="F211" s="1" t="str">
        <f>UnitControlCenter!$B$41</f>
        <v>trillion BTU / year</v>
      </c>
      <c r="G211" s="1" t="s">
        <v>2695</v>
      </c>
      <c r="H211" s="1" t="s">
        <v>2689</v>
      </c>
      <c r="I211" s="1" t="s">
        <v>2691</v>
      </c>
    </row>
    <row r="212" spans="1:10" ht="75" x14ac:dyDescent="0.25">
      <c r="A212" s="2" t="s">
        <v>3297</v>
      </c>
      <c r="B212" s="2" t="s">
        <v>3332</v>
      </c>
      <c r="C212" s="43">
        <v>1</v>
      </c>
      <c r="D212" s="1" t="s">
        <v>61</v>
      </c>
      <c r="E212" s="1" t="s">
        <v>62</v>
      </c>
      <c r="F212" s="1" t="str">
        <f>UnitControlCenter!$B$9</f>
        <v>billion 2024 dollars / year</v>
      </c>
      <c r="G212" s="1" t="s">
        <v>2696</v>
      </c>
      <c r="H212" s="1" t="s">
        <v>2689</v>
      </c>
      <c r="I212" s="1" t="s">
        <v>2692</v>
      </c>
    </row>
    <row r="213" spans="1:10" ht="90" x14ac:dyDescent="0.25">
      <c r="A213" s="2" t="s">
        <v>3297</v>
      </c>
      <c r="B213" s="2" t="s">
        <v>3333</v>
      </c>
      <c r="C213" s="43">
        <v>1</v>
      </c>
      <c r="D213" s="1" t="s">
        <v>61</v>
      </c>
      <c r="E213" s="1" t="s">
        <v>62</v>
      </c>
      <c r="F213" s="1" t="str">
        <f>UnitControlCenter!$B$9</f>
        <v>billion 2024 dollars / year</v>
      </c>
      <c r="G213" s="1" t="s">
        <v>2697</v>
      </c>
      <c r="H213" s="1" t="s">
        <v>2689</v>
      </c>
      <c r="I213" s="1" t="s">
        <v>2693</v>
      </c>
    </row>
    <row r="214" spans="1:10" ht="105" x14ac:dyDescent="0.25">
      <c r="A214" s="2" t="s">
        <v>3297</v>
      </c>
      <c r="B214" s="2" t="s">
        <v>3334</v>
      </c>
      <c r="C214" s="43">
        <v>1</v>
      </c>
      <c r="D214" s="1" t="s">
        <v>61</v>
      </c>
      <c r="E214" s="1" t="s">
        <v>62</v>
      </c>
      <c r="F214" s="1" t="str">
        <f>UnitControlCenter!$B$35</f>
        <v>quads / year</v>
      </c>
      <c r="G214" s="1" t="s">
        <v>2722</v>
      </c>
      <c r="H214" s="1" t="s">
        <v>2724</v>
      </c>
      <c r="I214" s="1" t="s">
        <v>2725</v>
      </c>
    </row>
    <row r="215" spans="1:10" ht="120" x14ac:dyDescent="0.25">
      <c r="A215" s="2" t="s">
        <v>3297</v>
      </c>
      <c r="B215" s="2" t="s">
        <v>3335</v>
      </c>
      <c r="C215" s="43">
        <v>1</v>
      </c>
      <c r="D215" s="1" t="s">
        <v>61</v>
      </c>
      <c r="E215" s="1" t="s">
        <v>62</v>
      </c>
      <c r="F215" s="1" t="str">
        <f>UnitControlCenter!$B$35</f>
        <v>quads / year</v>
      </c>
      <c r="G215" s="1" t="s">
        <v>2723</v>
      </c>
      <c r="H215" s="1" t="s">
        <v>2724</v>
      </c>
      <c r="I215" s="1" t="s">
        <v>2725</v>
      </c>
    </row>
    <row r="216" spans="1:10" ht="225" x14ac:dyDescent="0.25">
      <c r="A216" s="2" t="s">
        <v>3297</v>
      </c>
      <c r="B216" s="2" t="s">
        <v>3343</v>
      </c>
      <c r="C216" s="43">
        <v>1</v>
      </c>
      <c r="D216" s="1" t="s">
        <v>61</v>
      </c>
      <c r="E216" s="1" t="s">
        <v>62</v>
      </c>
      <c r="F216" s="1" t="str">
        <f>UnitControlCenter!$B$10</f>
        <v>billion 2024 dollars</v>
      </c>
      <c r="G216" s="1" t="s">
        <v>3300</v>
      </c>
      <c r="H216" s="1" t="s">
        <v>3299</v>
      </c>
      <c r="I216" s="208" t="s">
        <v>3298</v>
      </c>
      <c r="J216" s="208"/>
    </row>
    <row r="217" spans="1:10" ht="255" x14ac:dyDescent="0.25">
      <c r="A217" s="2" t="s">
        <v>3297</v>
      </c>
      <c r="B217" s="2" t="s">
        <v>3336</v>
      </c>
      <c r="C217" s="43">
        <v>1</v>
      </c>
      <c r="D217" s="1" t="s">
        <v>61</v>
      </c>
      <c r="E217" s="1" t="s">
        <v>62</v>
      </c>
      <c r="F217" s="1" t="str">
        <f>UnitControlCenter!$B$10</f>
        <v>billion 2024 dollars</v>
      </c>
      <c r="G217" s="1" t="s">
        <v>3308</v>
      </c>
      <c r="H217" s="1" t="s">
        <v>3299</v>
      </c>
      <c r="I217" s="208" t="s">
        <v>3301</v>
      </c>
      <c r="J217" s="208"/>
    </row>
    <row r="218" spans="1:10" ht="225" x14ac:dyDescent="0.25">
      <c r="A218" s="2" t="s">
        <v>3297</v>
      </c>
      <c r="B218" s="2" t="s">
        <v>3337</v>
      </c>
      <c r="C218" s="43">
        <v>1</v>
      </c>
      <c r="D218" s="1" t="s">
        <v>61</v>
      </c>
      <c r="E218" s="1" t="s">
        <v>62</v>
      </c>
      <c r="F218" s="1" t="str">
        <f>UnitControlCenter!$B$10</f>
        <v>billion 2024 dollars</v>
      </c>
      <c r="G218" s="1" t="s">
        <v>3309</v>
      </c>
      <c r="H218" s="1" t="s">
        <v>3299</v>
      </c>
      <c r="I218" s="208" t="s">
        <v>3302</v>
      </c>
      <c r="J218" s="208"/>
    </row>
    <row r="219" spans="1:10" ht="255" x14ac:dyDescent="0.25">
      <c r="A219" s="2" t="s">
        <v>3297</v>
      </c>
      <c r="B219" s="2" t="s">
        <v>3338</v>
      </c>
      <c r="C219" s="43">
        <v>1</v>
      </c>
      <c r="D219" s="1" t="s">
        <v>61</v>
      </c>
      <c r="E219" s="1" t="s">
        <v>62</v>
      </c>
      <c r="F219" s="1" t="str">
        <f>UnitControlCenter!$B$10</f>
        <v>billion 2024 dollars</v>
      </c>
      <c r="G219" s="1" t="s">
        <v>3310</v>
      </c>
      <c r="H219" s="1" t="s">
        <v>3299</v>
      </c>
      <c r="I219" s="208" t="s">
        <v>3303</v>
      </c>
      <c r="J219" s="208"/>
    </row>
    <row r="220" spans="1:10" ht="210" x14ac:dyDescent="0.25">
      <c r="A220" s="2" t="s">
        <v>3297</v>
      </c>
      <c r="B220" s="2" t="s">
        <v>3339</v>
      </c>
      <c r="C220" s="43">
        <v>1</v>
      </c>
      <c r="D220" s="1" t="s">
        <v>61</v>
      </c>
      <c r="E220" s="1" t="s">
        <v>62</v>
      </c>
      <c r="F220" s="1" t="str">
        <f>UnitControlCenter!$B$10</f>
        <v>billion 2024 dollars</v>
      </c>
      <c r="G220" s="1" t="s">
        <v>3313</v>
      </c>
      <c r="H220" s="1" t="s">
        <v>3299</v>
      </c>
      <c r="I220" s="208" t="s">
        <v>3304</v>
      </c>
      <c r="J220" s="208"/>
    </row>
    <row r="221" spans="1:10" ht="240" x14ac:dyDescent="0.25">
      <c r="A221" s="2" t="s">
        <v>3297</v>
      </c>
      <c r="B221" s="2" t="s">
        <v>3340</v>
      </c>
      <c r="C221" s="43">
        <v>1</v>
      </c>
      <c r="D221" s="1" t="s">
        <v>61</v>
      </c>
      <c r="E221" s="1" t="s">
        <v>62</v>
      </c>
      <c r="F221" s="1" t="str">
        <f>UnitControlCenter!$B$10</f>
        <v>billion 2024 dollars</v>
      </c>
      <c r="G221" s="1" t="s">
        <v>3314</v>
      </c>
      <c r="H221" s="1" t="s">
        <v>3299</v>
      </c>
      <c r="I221" s="208" t="s">
        <v>3305</v>
      </c>
      <c r="J221" s="208"/>
    </row>
    <row r="222" spans="1:10" ht="270" x14ac:dyDescent="0.25">
      <c r="A222" s="2" t="s">
        <v>3297</v>
      </c>
      <c r="B222" s="2" t="s">
        <v>3341</v>
      </c>
      <c r="C222" s="43">
        <v>1</v>
      </c>
      <c r="D222" s="1" t="s">
        <v>61</v>
      </c>
      <c r="E222" s="1" t="s">
        <v>62</v>
      </c>
      <c r="F222" s="1" t="str">
        <f>UnitControlCenter!$B$10</f>
        <v>billion 2024 dollars</v>
      </c>
      <c r="G222" s="1" t="s">
        <v>3311</v>
      </c>
      <c r="H222" s="1" t="s">
        <v>3299</v>
      </c>
      <c r="I222" s="208" t="s">
        <v>3306</v>
      </c>
      <c r="J222" s="208"/>
    </row>
    <row r="223" spans="1:10" ht="315.75" thickBot="1" x14ac:dyDescent="0.3">
      <c r="A223" s="192" t="s">
        <v>3297</v>
      </c>
      <c r="B223" s="192" t="s">
        <v>3342</v>
      </c>
      <c r="C223" s="199">
        <v>1</v>
      </c>
      <c r="D223" s="193" t="s">
        <v>61</v>
      </c>
      <c r="E223" s="193" t="s">
        <v>62</v>
      </c>
      <c r="F223" s="193" t="str">
        <f>UnitControlCenter!$B$10</f>
        <v>billion 2024 dollars</v>
      </c>
      <c r="G223" s="193" t="s">
        <v>3312</v>
      </c>
      <c r="H223" s="193" t="s">
        <v>3299</v>
      </c>
      <c r="I223" s="315" t="s">
        <v>3307</v>
      </c>
      <c r="J223" s="315"/>
    </row>
    <row r="224" spans="1:10" ht="75" x14ac:dyDescent="0.25">
      <c r="A224" s="2" t="s">
        <v>2326</v>
      </c>
      <c r="B224" s="2" t="s">
        <v>89</v>
      </c>
      <c r="C224" s="43">
        <v>1</v>
      </c>
      <c r="D224" s="1" t="s">
        <v>61</v>
      </c>
      <c r="E224" s="1" t="s">
        <v>2332</v>
      </c>
      <c r="F224" s="1" t="str">
        <f>UnitControlCenter!$B$27</f>
        <v>2024 dollars / megawatt-hour (MWh)</v>
      </c>
      <c r="G224" s="1" t="s">
        <v>3254</v>
      </c>
      <c r="H224" s="1" t="s">
        <v>3253</v>
      </c>
      <c r="I224" s="1" t="s">
        <v>3576</v>
      </c>
    </row>
    <row r="225" spans="1:10" ht="45" x14ac:dyDescent="0.25">
      <c r="A225" s="2" t="s">
        <v>2326</v>
      </c>
      <c r="B225" s="2" t="s">
        <v>431</v>
      </c>
      <c r="C225" s="43">
        <v>1</v>
      </c>
      <c r="D225" s="1" t="s">
        <v>61</v>
      </c>
      <c r="E225" s="1" t="s">
        <v>2332</v>
      </c>
      <c r="F225" s="1" t="str">
        <f>UnitControlCenter!$B$42</f>
        <v>2024 dollars / short ton</v>
      </c>
      <c r="G225" s="1" t="s">
        <v>2625</v>
      </c>
      <c r="H225" s="1" t="s">
        <v>2626</v>
      </c>
      <c r="I225" s="1" t="s">
        <v>2627</v>
      </c>
    </row>
    <row r="226" spans="1:10" x14ac:dyDescent="0.25">
      <c r="A226" s="2" t="s">
        <v>2326</v>
      </c>
      <c r="B226" s="2" t="s">
        <v>428</v>
      </c>
      <c r="C226" s="43">
        <v>1</v>
      </c>
      <c r="D226" s="1" t="s">
        <v>61</v>
      </c>
      <c r="E226" s="1" t="s">
        <v>2332</v>
      </c>
      <c r="F226" s="1" t="str">
        <f>UnitControlCenter!$B$42</f>
        <v>2024 dollars / short ton</v>
      </c>
      <c r="G226" s="1" t="s">
        <v>2345</v>
      </c>
      <c r="H226" s="1" t="s">
        <v>326</v>
      </c>
      <c r="I226" s="1" t="s">
        <v>2512</v>
      </c>
    </row>
    <row r="227" spans="1:10" ht="90" x14ac:dyDescent="0.25">
      <c r="A227" s="2" t="s">
        <v>2326</v>
      </c>
      <c r="B227" s="2" t="s">
        <v>83</v>
      </c>
      <c r="C227" s="43">
        <v>1</v>
      </c>
      <c r="D227" s="1" t="s">
        <v>61</v>
      </c>
      <c r="E227" s="1" t="s">
        <v>2332</v>
      </c>
      <c r="F227" s="1" t="str">
        <f>UnitControlCenter!$B$43</f>
        <v>2024 dollars / thousand cubic feet</v>
      </c>
      <c r="G227" s="1" t="s">
        <v>3256</v>
      </c>
      <c r="H227" s="1" t="s">
        <v>3255</v>
      </c>
      <c r="I227" s="1" t="s">
        <v>3577</v>
      </c>
    </row>
    <row r="228" spans="1:10" x14ac:dyDescent="0.25">
      <c r="A228" s="2" t="s">
        <v>2326</v>
      </c>
      <c r="B228" s="2" t="s">
        <v>91</v>
      </c>
      <c r="C228" s="43">
        <v>1</v>
      </c>
      <c r="D228" s="1" t="s">
        <v>61</v>
      </c>
      <c r="E228" s="1" t="s">
        <v>2332</v>
      </c>
      <c r="F228" s="1" t="str">
        <f>UnitControlCenter!$B$44</f>
        <v>2024 dollars / gallon</v>
      </c>
      <c r="G228" s="1" t="s">
        <v>2347</v>
      </c>
      <c r="H228" s="1" t="s">
        <v>321</v>
      </c>
      <c r="I228" s="43">
        <v>969696</v>
      </c>
      <c r="J228" s="43"/>
    </row>
    <row r="229" spans="1:10" ht="90" x14ac:dyDescent="0.25">
      <c r="A229" s="2" t="s">
        <v>2326</v>
      </c>
      <c r="B229" s="2" t="s">
        <v>92</v>
      </c>
      <c r="C229" s="43">
        <v>1</v>
      </c>
      <c r="D229" s="1" t="s">
        <v>61</v>
      </c>
      <c r="E229" s="1" t="s">
        <v>2332</v>
      </c>
      <c r="F229" s="1" t="str">
        <f>UnitControlCenter!$B$44</f>
        <v>2024 dollars / gallon</v>
      </c>
      <c r="G229" s="1" t="s">
        <v>2620</v>
      </c>
      <c r="H229" s="1" t="s">
        <v>2618</v>
      </c>
      <c r="I229" s="1" t="s">
        <v>2619</v>
      </c>
    </row>
    <row r="230" spans="1:10" ht="60" x14ac:dyDescent="0.25">
      <c r="A230" s="2" t="s">
        <v>2326</v>
      </c>
      <c r="B230" s="2" t="s">
        <v>88</v>
      </c>
      <c r="C230" s="43">
        <v>1</v>
      </c>
      <c r="D230" s="1" t="s">
        <v>61</v>
      </c>
      <c r="E230" s="1" t="s">
        <v>2332</v>
      </c>
      <c r="F230" s="1" t="str">
        <f>UnitControlCenter!$B$42</f>
        <v>2024 dollars / short ton</v>
      </c>
      <c r="G230" s="1" t="s">
        <v>2621</v>
      </c>
      <c r="H230" s="1" t="s">
        <v>2622</v>
      </c>
      <c r="I230" s="1" t="s">
        <v>2623</v>
      </c>
    </row>
    <row r="231" spans="1:10" ht="60" x14ac:dyDescent="0.25">
      <c r="A231" s="2" t="s">
        <v>2326</v>
      </c>
      <c r="B231" s="2" t="s">
        <v>2562</v>
      </c>
      <c r="C231" s="43">
        <v>1</v>
      </c>
      <c r="D231" s="1" t="s">
        <v>61</v>
      </c>
      <c r="E231" s="1" t="s">
        <v>2332</v>
      </c>
      <c r="F231" s="1" t="str">
        <f>UnitControlCenter!$B$45</f>
        <v>2024 dollars / barrel of oil</v>
      </c>
      <c r="G231" s="1" t="s">
        <v>2686</v>
      </c>
      <c r="H231" s="1" t="s">
        <v>2687</v>
      </c>
      <c r="I231" s="1" t="s">
        <v>2688</v>
      </c>
    </row>
    <row r="232" spans="1:10" ht="60" x14ac:dyDescent="0.25">
      <c r="A232" s="2" t="s">
        <v>2326</v>
      </c>
      <c r="B232" s="2" t="s">
        <v>2624</v>
      </c>
      <c r="C232" s="43">
        <v>1</v>
      </c>
      <c r="D232" s="1" t="s">
        <v>61</v>
      </c>
      <c r="E232" s="1" t="s">
        <v>2332</v>
      </c>
      <c r="F232" s="1" t="str">
        <f>UnitControlCenter!$B$44</f>
        <v>2024 dollars / gallon</v>
      </c>
      <c r="G232" s="1" t="s">
        <v>2628</v>
      </c>
      <c r="H232" s="1" t="s">
        <v>2344</v>
      </c>
      <c r="I232" s="1" t="s">
        <v>2558</v>
      </c>
    </row>
    <row r="233" spans="1:10" ht="30.75" thickBot="1" x14ac:dyDescent="0.3">
      <c r="A233" s="192" t="s">
        <v>2326</v>
      </c>
      <c r="B233" s="192" t="s">
        <v>2448</v>
      </c>
      <c r="C233" s="199">
        <v>1</v>
      </c>
      <c r="D233" s="193" t="s">
        <v>61</v>
      </c>
      <c r="E233" s="193" t="s">
        <v>2332</v>
      </c>
      <c r="F233" s="193" t="str">
        <f>UnitControlCenter!$B$46</f>
        <v>2024 dollars / kg</v>
      </c>
      <c r="G233" s="193" t="s">
        <v>2730</v>
      </c>
      <c r="H233" s="193" t="s">
        <v>2731</v>
      </c>
      <c r="I233" s="193" t="s">
        <v>2732</v>
      </c>
      <c r="J233" s="193"/>
    </row>
    <row r="234" spans="1:10" x14ac:dyDescent="0.25">
      <c r="A234" s="2" t="s">
        <v>2327</v>
      </c>
      <c r="B234" s="2" t="s">
        <v>3430</v>
      </c>
      <c r="C234" s="43">
        <v>1</v>
      </c>
      <c r="D234" s="1" t="s">
        <v>59</v>
      </c>
      <c r="E234" s="1" t="s">
        <v>60</v>
      </c>
      <c r="F234" s="1" t="str">
        <f>UnitControlCenter!$B$47</f>
        <v>2024 dollars / kilowatt-hour (kWh)</v>
      </c>
      <c r="G234" s="1" t="s">
        <v>2348</v>
      </c>
    </row>
    <row r="235" spans="1:10" ht="30" x14ac:dyDescent="0.25">
      <c r="A235" s="2" t="s">
        <v>2327</v>
      </c>
      <c r="B235" s="2" t="s">
        <v>2328</v>
      </c>
      <c r="C235" s="43">
        <v>0</v>
      </c>
      <c r="D235" s="1" t="s">
        <v>61</v>
      </c>
      <c r="E235" s="1" t="s">
        <v>60</v>
      </c>
      <c r="F235" s="1" t="str">
        <f>UnitControlCenter!$B$49</f>
        <v>cost of eqpt. to capture 1 metric ton CO2e/yr (2020 dollars)</v>
      </c>
      <c r="G235" s="1" t="s">
        <v>2352</v>
      </c>
      <c r="H235" s="1" t="s">
        <v>2353</v>
      </c>
      <c r="I235" s="1" t="s">
        <v>2519</v>
      </c>
    </row>
    <row r="236" spans="1:10" ht="30" x14ac:dyDescent="0.25">
      <c r="A236" s="2" t="s">
        <v>2327</v>
      </c>
      <c r="B236" s="2" t="s">
        <v>2329</v>
      </c>
      <c r="C236" s="43">
        <v>1</v>
      </c>
      <c r="D236" s="1" t="s">
        <v>59</v>
      </c>
      <c r="E236" s="1" t="s">
        <v>60</v>
      </c>
      <c r="F236" s="1" t="str">
        <f>UnitControlCenter!$B$50</f>
        <v>million 2024 dollars / megawatt (MW)</v>
      </c>
      <c r="G236" s="1" t="s">
        <v>2349</v>
      </c>
    </row>
    <row r="237" spans="1:10" ht="30" x14ac:dyDescent="0.25">
      <c r="A237" s="2" t="s">
        <v>2327</v>
      </c>
      <c r="B237" s="2" t="s">
        <v>2330</v>
      </c>
      <c r="C237" s="43">
        <v>1</v>
      </c>
      <c r="D237" s="1" t="s">
        <v>59</v>
      </c>
      <c r="E237" s="1" t="s">
        <v>60</v>
      </c>
      <c r="F237" s="1" t="str">
        <f>UnitControlCenter!$B$50</f>
        <v>million 2024 dollars / megawatt (MW)</v>
      </c>
      <c r="G237" s="1" t="s">
        <v>2350</v>
      </c>
    </row>
    <row r="238" spans="1:10" ht="30" x14ac:dyDescent="0.25">
      <c r="A238" s="2" t="s">
        <v>2327</v>
      </c>
      <c r="B238" s="2" t="s">
        <v>2331</v>
      </c>
      <c r="C238" s="43">
        <v>1</v>
      </c>
      <c r="D238" s="1" t="s">
        <v>59</v>
      </c>
      <c r="E238" s="1" t="s">
        <v>60</v>
      </c>
      <c r="F238" s="1" t="str">
        <f>UnitControlCenter!$B$50</f>
        <v>million 2024 dollars / megawatt (MW)</v>
      </c>
      <c r="G238" s="1" t="s">
        <v>2351</v>
      </c>
    </row>
    <row r="239" spans="1:10" ht="30.75" thickBot="1" x14ac:dyDescent="0.3">
      <c r="A239" s="192" t="s">
        <v>2327</v>
      </c>
      <c r="B239" s="192" t="s">
        <v>2459</v>
      </c>
      <c r="C239" s="199">
        <v>1</v>
      </c>
      <c r="D239" s="193" t="s">
        <v>59</v>
      </c>
      <c r="E239" s="193" t="s">
        <v>60</v>
      </c>
      <c r="F239" s="193" t="str">
        <f>UnitControlCenter!$B$51</f>
        <v>cost of eqpt. to produce 1 kg H2/yr (2024 dollars)</v>
      </c>
      <c r="G239" s="193" t="s">
        <v>2460</v>
      </c>
      <c r="H239" s="193"/>
      <c r="I239" s="193"/>
      <c r="J239" s="193"/>
    </row>
  </sheetData>
  <phoneticPr fontId="114" type="noConversion"/>
  <conditionalFormatting sqref="C2:C23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4 F201 F27 F151 F53 F67 F70 F47 F55:F6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3517</v>
      </c>
      <c r="B3" s="375" t="s">
        <v>3519</v>
      </c>
      <c r="C3" s="372"/>
      <c r="D3" s="374" t="s">
        <v>3518</v>
      </c>
    </row>
    <row r="4" spans="1:5" x14ac:dyDescent="0.25">
      <c r="A4" t="s">
        <v>2521</v>
      </c>
      <c r="B4" s="20" t="s">
        <v>2515</v>
      </c>
      <c r="C4" s="188"/>
      <c r="D4" s="376" t="s">
        <v>3521</v>
      </c>
      <c r="E4" t="s">
        <v>3524</v>
      </c>
    </row>
    <row r="5" spans="1:5" x14ac:dyDescent="0.25">
      <c r="A5" t="s">
        <v>3528</v>
      </c>
      <c r="B5" s="171" t="s">
        <v>3529</v>
      </c>
      <c r="C5" s="377"/>
      <c r="D5" s="376" t="s">
        <v>3523</v>
      </c>
      <c r="E5" t="s">
        <v>3527</v>
      </c>
    </row>
    <row r="6" spans="1:5" x14ac:dyDescent="0.25">
      <c r="A6" t="s">
        <v>3687</v>
      </c>
      <c r="B6" s="171" t="s">
        <v>3686</v>
      </c>
      <c r="C6" s="410"/>
      <c r="D6" s="407" t="s">
        <v>3680</v>
      </c>
    </row>
    <row r="7" spans="1:5" x14ac:dyDescent="0.25">
      <c r="A7" t="s">
        <v>3684</v>
      </c>
      <c r="B7" s="171" t="s">
        <v>3683</v>
      </c>
      <c r="C7" s="408"/>
      <c r="D7" s="407" t="s">
        <v>3681</v>
      </c>
    </row>
    <row r="8" spans="1:5" x14ac:dyDescent="0.25">
      <c r="A8" t="s">
        <v>3685</v>
      </c>
      <c r="B8" s="20">
        <v>6699</v>
      </c>
      <c r="C8" s="409"/>
      <c r="D8" s="407" t="s">
        <v>3682</v>
      </c>
    </row>
    <row r="9" spans="1:5" x14ac:dyDescent="0.25">
      <c r="A9" t="s">
        <v>3687</v>
      </c>
      <c r="B9" s="171" t="s">
        <v>3530</v>
      </c>
      <c r="C9" s="205"/>
      <c r="D9" t="s">
        <v>3534</v>
      </c>
    </row>
    <row r="10" spans="1:5" x14ac:dyDescent="0.25">
      <c r="A10" t="s">
        <v>3535</v>
      </c>
      <c r="B10" s="171" t="s">
        <v>3536</v>
      </c>
      <c r="C10" s="379"/>
      <c r="D10" s="378" t="s">
        <v>3506</v>
      </c>
    </row>
    <row r="11" spans="1:5" x14ac:dyDescent="0.25">
      <c r="A11" t="s">
        <v>2481</v>
      </c>
      <c r="B11" s="20" t="s">
        <v>2492</v>
      </c>
      <c r="C11" s="176"/>
      <c r="D11" t="s">
        <v>421</v>
      </c>
    </row>
    <row r="12" spans="1:5" x14ac:dyDescent="0.25">
      <c r="A12" t="s">
        <v>3490</v>
      </c>
      <c r="B12" s="20" t="s">
        <v>3489</v>
      </c>
      <c r="C12" s="362"/>
      <c r="D12" t="s">
        <v>3446</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3010</v>
      </c>
      <c r="B20" t="s">
        <v>3531</v>
      </c>
      <c r="C20" s="206"/>
      <c r="D20" t="s">
        <v>3448</v>
      </c>
    </row>
    <row r="21" spans="1:4" x14ac:dyDescent="0.25">
      <c r="A21" t="s">
        <v>2498</v>
      </c>
      <c r="B21" s="20" t="s">
        <v>2494</v>
      </c>
      <c r="C21" s="181"/>
      <c r="D21" t="s">
        <v>3449</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3488</v>
      </c>
      <c r="B28" s="20" t="s">
        <v>3532</v>
      </c>
      <c r="C28" s="361"/>
      <c r="D28" t="s">
        <v>3445</v>
      </c>
    </row>
    <row r="29" spans="1:4" x14ac:dyDescent="0.25">
      <c r="A29" t="s">
        <v>2482</v>
      </c>
      <c r="B29" s="171" t="s">
        <v>2487</v>
      </c>
      <c r="C29" s="174"/>
      <c r="D29" t="s">
        <v>3379</v>
      </c>
    </row>
    <row r="30" spans="1:4" x14ac:dyDescent="0.25">
      <c r="A30" t="s">
        <v>3380</v>
      </c>
      <c r="B30" s="171" t="s">
        <v>3381</v>
      </c>
      <c r="C30" s="360"/>
      <c r="D30" t="s">
        <v>3378</v>
      </c>
    </row>
    <row r="31" spans="1:4" x14ac:dyDescent="0.25">
      <c r="A31" t="s">
        <v>3011</v>
      </c>
      <c r="B31" s="17" t="s">
        <v>3533</v>
      </c>
      <c r="C31" s="207"/>
      <c r="D31" t="s">
        <v>3447</v>
      </c>
    </row>
    <row r="32" spans="1:4" x14ac:dyDescent="0.25">
      <c r="A32" t="s">
        <v>2506</v>
      </c>
      <c r="B32" s="20" t="s">
        <v>2505</v>
      </c>
      <c r="C32" s="183"/>
      <c r="D32" t="s">
        <v>428</v>
      </c>
    </row>
    <row r="33" spans="1:5" x14ac:dyDescent="0.25">
      <c r="A33" t="s">
        <v>3012</v>
      </c>
      <c r="B33" s="204" t="s">
        <v>3005</v>
      </c>
      <c r="C33" s="203"/>
      <c r="D33" t="s">
        <v>3444</v>
      </c>
    </row>
    <row r="34" spans="1:5" x14ac:dyDescent="0.25">
      <c r="A34" t="s">
        <v>2476</v>
      </c>
      <c r="B34" s="171" t="s">
        <v>2486</v>
      </c>
      <c r="C34" s="173"/>
      <c r="D34" t="s">
        <v>431</v>
      </c>
    </row>
    <row r="35" spans="1:5" x14ac:dyDescent="0.25">
      <c r="A35" t="s">
        <v>3528</v>
      </c>
      <c r="B35" s="171" t="s">
        <v>3529</v>
      </c>
      <c r="C35" s="377"/>
      <c r="D35" t="s">
        <v>3522</v>
      </c>
      <c r="E35" t="s">
        <v>3526</v>
      </c>
    </row>
    <row r="36" spans="1:5" x14ac:dyDescent="0.25">
      <c r="A36" t="s">
        <v>2521</v>
      </c>
      <c r="B36" s="20" t="s">
        <v>2515</v>
      </c>
      <c r="C36" s="188"/>
      <c r="D36" s="376" t="s">
        <v>3520</v>
      </c>
      <c r="E36" t="s">
        <v>3525</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3688</v>
      </c>
    </row>
    <row r="49" spans="1:4" x14ac:dyDescent="0.25">
      <c r="A49" t="s">
        <v>2517</v>
      </c>
      <c r="B49" s="20" t="s">
        <v>2511</v>
      </c>
      <c r="C49" s="185"/>
      <c r="D49" t="s">
        <v>3689</v>
      </c>
    </row>
    <row r="50" spans="1:4" x14ac:dyDescent="0.25">
      <c r="A50" t="s">
        <v>2496</v>
      </c>
      <c r="B50" s="20" t="s">
        <v>2512</v>
      </c>
      <c r="C50" s="180"/>
      <c r="D50" t="s">
        <v>3690</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2901</v>
      </c>
      <c r="B75" s="169"/>
      <c r="C75" s="159"/>
      <c r="D75" s="159"/>
    </row>
    <row r="76" spans="1:4" x14ac:dyDescent="0.25">
      <c r="A76" s="9" t="s">
        <v>2471</v>
      </c>
      <c r="B76" s="170" t="s">
        <v>2472</v>
      </c>
      <c r="C76" s="9" t="s">
        <v>2473</v>
      </c>
      <c r="D76" s="9" t="s">
        <v>2474</v>
      </c>
    </row>
    <row r="77" spans="1:4" x14ac:dyDescent="0.25">
      <c r="A77" t="s">
        <v>2497</v>
      </c>
      <c r="B77" s="20" t="s">
        <v>2493</v>
      </c>
      <c r="C77" s="179"/>
      <c r="D77" t="s">
        <v>2891</v>
      </c>
    </row>
    <row r="78" spans="1:4" x14ac:dyDescent="0.25">
      <c r="A78" t="s">
        <v>2482</v>
      </c>
      <c r="B78" s="171" t="s">
        <v>2487</v>
      </c>
      <c r="C78" s="174"/>
      <c r="D78" t="s">
        <v>2890</v>
      </c>
    </row>
    <row r="79" spans="1:4" x14ac:dyDescent="0.25">
      <c r="A79" t="s">
        <v>2481</v>
      </c>
      <c r="B79" s="20" t="s">
        <v>2492</v>
      </c>
      <c r="C79" s="178"/>
      <c r="D79" t="s">
        <v>2887</v>
      </c>
    </row>
    <row r="80" spans="1:4" x14ac:dyDescent="0.25">
      <c r="A80" t="s">
        <v>2521</v>
      </c>
      <c r="B80" s="20" t="s">
        <v>2515</v>
      </c>
      <c r="C80" s="188"/>
      <c r="D80" t="s">
        <v>2888</v>
      </c>
    </row>
    <row r="81" spans="1:4" x14ac:dyDescent="0.25">
      <c r="A81" t="s">
        <v>2499</v>
      </c>
      <c r="B81" s="20" t="s">
        <v>2495</v>
      </c>
      <c r="C81" s="182"/>
      <c r="D81" t="s">
        <v>2889</v>
      </c>
    </row>
    <row r="83" spans="1:4" x14ac:dyDescent="0.25">
      <c r="A83" s="42" t="s">
        <v>2974</v>
      </c>
      <c r="B83" s="169"/>
      <c r="C83" s="159"/>
      <c r="D83" s="159"/>
    </row>
    <row r="84" spans="1:4" x14ac:dyDescent="0.25">
      <c r="A84" s="9" t="s">
        <v>2471</v>
      </c>
      <c r="B84" s="170" t="s">
        <v>2472</v>
      </c>
      <c r="C84" s="9" t="s">
        <v>2473</v>
      </c>
      <c r="D84" s="9" t="s">
        <v>2474</v>
      </c>
    </row>
    <row r="85" spans="1:4" x14ac:dyDescent="0.25">
      <c r="A85" t="s">
        <v>2563</v>
      </c>
      <c r="B85" s="171" t="s">
        <v>2565</v>
      </c>
      <c r="C85" s="189"/>
      <c r="D85" t="s">
        <v>2908</v>
      </c>
    </row>
    <row r="86" spans="1:4" x14ac:dyDescent="0.25">
      <c r="A86" t="s">
        <v>2497</v>
      </c>
      <c r="B86" s="20" t="s">
        <v>2493</v>
      </c>
      <c r="C86" s="179"/>
      <c r="D86" t="s">
        <v>2909</v>
      </c>
    </row>
    <row r="87" spans="1:4" x14ac:dyDescent="0.25">
      <c r="A87" t="s">
        <v>2499</v>
      </c>
      <c r="B87" s="20" t="s">
        <v>2495</v>
      </c>
      <c r="C87" s="182"/>
      <c r="D87" t="s">
        <v>443</v>
      </c>
    </row>
    <row r="88" spans="1:4" x14ac:dyDescent="0.25">
      <c r="A88" t="s">
        <v>2521</v>
      </c>
      <c r="B88" s="20" t="s">
        <v>2515</v>
      </c>
      <c r="C88" s="188"/>
      <c r="D88" t="s">
        <v>3820</v>
      </c>
    </row>
    <row r="89" spans="1:4" x14ac:dyDescent="0.25">
      <c r="A89" t="s">
        <v>2564</v>
      </c>
      <c r="B89" s="171">
        <v>740000</v>
      </c>
      <c r="C89" s="190"/>
      <c r="D89" t="s">
        <v>3547</v>
      </c>
    </row>
    <row r="90" spans="1:4" x14ac:dyDescent="0.25">
      <c r="A90" t="s">
        <v>2498</v>
      </c>
      <c r="B90" s="20" t="s">
        <v>2494</v>
      </c>
      <c r="C90" s="181"/>
      <c r="D90" t="s">
        <v>2910</v>
      </c>
    </row>
    <row r="91" spans="1:4" x14ac:dyDescent="0.25">
      <c r="A91" t="s">
        <v>2496</v>
      </c>
      <c r="B91" s="20" t="s">
        <v>2512</v>
      </c>
      <c r="C91" s="180"/>
      <c r="D91" t="s">
        <v>2911</v>
      </c>
    </row>
    <row r="92" spans="1:4" x14ac:dyDescent="0.25">
      <c r="A92" t="s">
        <v>2476</v>
      </c>
      <c r="B92" s="171" t="s">
        <v>2486</v>
      </c>
      <c r="C92" s="173"/>
      <c r="D92" t="s">
        <v>251</v>
      </c>
    </row>
    <row r="93" spans="1:4" x14ac:dyDescent="0.25">
      <c r="A93" t="s">
        <v>2482</v>
      </c>
      <c r="B93" s="171" t="s">
        <v>2487</v>
      </c>
      <c r="C93" s="174"/>
      <c r="D93" t="s">
        <v>2912</v>
      </c>
    </row>
    <row r="94" spans="1:4" x14ac:dyDescent="0.25">
      <c r="A94" t="s">
        <v>2517</v>
      </c>
      <c r="B94" s="20" t="s">
        <v>2511</v>
      </c>
      <c r="C94" s="185"/>
      <c r="D94" t="s">
        <v>3876</v>
      </c>
    </row>
    <row r="95" spans="1:4" x14ac:dyDescent="0.25">
      <c r="A95" t="s">
        <v>2470</v>
      </c>
      <c r="B95" s="172" t="s">
        <v>2477</v>
      </c>
      <c r="C95" s="168"/>
      <c r="D95" t="s">
        <v>3877</v>
      </c>
    </row>
    <row r="96" spans="1:4" x14ac:dyDescent="0.25">
      <c r="A96" t="s">
        <v>3937</v>
      </c>
      <c r="B96" s="172" t="s">
        <v>3936</v>
      </c>
      <c r="C96" s="414"/>
      <c r="D96" t="s">
        <v>3919</v>
      </c>
    </row>
    <row r="97" spans="1:4" x14ac:dyDescent="0.25">
      <c r="A97" t="s">
        <v>2489</v>
      </c>
      <c r="B97" s="171" t="s">
        <v>2490</v>
      </c>
      <c r="C97" s="175"/>
      <c r="D97" t="s">
        <v>2913</v>
      </c>
    </row>
    <row r="98" spans="1:4" x14ac:dyDescent="0.25">
      <c r="A98" t="s">
        <v>2481</v>
      </c>
      <c r="B98" s="20" t="s">
        <v>2492</v>
      </c>
      <c r="C98" s="178"/>
      <c r="D98" t="s">
        <v>2914</v>
      </c>
    </row>
    <row r="99" spans="1:4" x14ac:dyDescent="0.25">
      <c r="A99" t="s">
        <v>2483</v>
      </c>
      <c r="B99" s="171" t="s">
        <v>2484</v>
      </c>
      <c r="C99" s="167"/>
      <c r="D99" t="s">
        <v>2537</v>
      </c>
    </row>
    <row r="100" spans="1:4" x14ac:dyDescent="0.25">
      <c r="B100" s="171"/>
    </row>
    <row r="101" spans="1:4" x14ac:dyDescent="0.25">
      <c r="A101" s="42" t="s">
        <v>2873</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3221</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3092</v>
      </c>
    </row>
    <row r="111" spans="1:4" x14ac:dyDescent="0.25">
      <c r="A111" t="s">
        <v>2489</v>
      </c>
      <c r="B111" s="171" t="s">
        <v>2490</v>
      </c>
      <c r="C111" s="175"/>
      <c r="D111" t="s">
        <v>3093</v>
      </c>
    </row>
    <row r="113" spans="1:4" x14ac:dyDescent="0.25">
      <c r="A113" s="42" t="s">
        <v>3094</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3095</v>
      </c>
    </row>
    <row r="116" spans="1:4" x14ac:dyDescent="0.25">
      <c r="A116" t="s">
        <v>2496</v>
      </c>
      <c r="B116" s="20" t="s">
        <v>2512</v>
      </c>
      <c r="C116" s="180"/>
      <c r="D116" t="s">
        <v>3096</v>
      </c>
    </row>
    <row r="117" spans="1:4" x14ac:dyDescent="0.25">
      <c r="A117" t="s">
        <v>2489</v>
      </c>
      <c r="B117" s="171" t="s">
        <v>2490</v>
      </c>
      <c r="C117" s="175"/>
      <c r="D117" t="s">
        <v>3097</v>
      </c>
    </row>
    <row r="118" spans="1:4" x14ac:dyDescent="0.25">
      <c r="A118" t="s">
        <v>2497</v>
      </c>
      <c r="B118" s="20" t="s">
        <v>2493</v>
      </c>
      <c r="C118" s="179"/>
      <c r="D118" t="s">
        <v>3098</v>
      </c>
    </row>
    <row r="120" spans="1:4" x14ac:dyDescent="0.25">
      <c r="A120" s="42" t="s">
        <v>3099</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3100</v>
      </c>
    </row>
    <row r="123" spans="1:4" x14ac:dyDescent="0.25">
      <c r="A123" t="s">
        <v>2498</v>
      </c>
      <c r="B123" s="20" t="s">
        <v>2494</v>
      </c>
      <c r="C123" s="181"/>
      <c r="D123" t="s">
        <v>3101</v>
      </c>
    </row>
    <row r="125" spans="1:4" x14ac:dyDescent="0.25">
      <c r="A125" s="42" t="s">
        <v>3102</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3103</v>
      </c>
    </row>
    <row r="128" spans="1:4" x14ac:dyDescent="0.25">
      <c r="A128" t="s">
        <v>2497</v>
      </c>
      <c r="B128" s="20" t="s">
        <v>2493</v>
      </c>
      <c r="C128" s="179"/>
      <c r="D128" t="s">
        <v>3104</v>
      </c>
    </row>
    <row r="129" spans="1:4" x14ac:dyDescent="0.25">
      <c r="A129" t="s">
        <v>2499</v>
      </c>
      <c r="B129" s="20" t="s">
        <v>2495</v>
      </c>
      <c r="C129" s="182"/>
      <c r="D129" t="s">
        <v>3105</v>
      </c>
    </row>
    <row r="130" spans="1:4" x14ac:dyDescent="0.25">
      <c r="A130" t="s">
        <v>2489</v>
      </c>
      <c r="B130" s="171" t="s">
        <v>2490</v>
      </c>
      <c r="C130" s="175"/>
      <c r="D130" t="s">
        <v>3106</v>
      </c>
    </row>
    <row r="131" spans="1:4" x14ac:dyDescent="0.25">
      <c r="A131" t="s">
        <v>2496</v>
      </c>
      <c r="B131" s="20" t="s">
        <v>2512</v>
      </c>
      <c r="C131" s="180"/>
      <c r="D131" t="s">
        <v>3107</v>
      </c>
    </row>
    <row r="132" spans="1:4" x14ac:dyDescent="0.25">
      <c r="A132" t="s">
        <v>2476</v>
      </c>
      <c r="B132" s="171" t="s">
        <v>2486</v>
      </c>
      <c r="C132" s="173"/>
      <c r="D132" t="s">
        <v>3108</v>
      </c>
    </row>
    <row r="133" spans="1:4" x14ac:dyDescent="0.25">
      <c r="A133" t="s">
        <v>2482</v>
      </c>
      <c r="B133" s="171" t="s">
        <v>2487</v>
      </c>
      <c r="C133" s="174"/>
      <c r="D133" t="s">
        <v>3109</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2874</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2875</v>
      </c>
    </row>
    <row r="144" spans="1:4" x14ac:dyDescent="0.25">
      <c r="A144" t="s">
        <v>2521</v>
      </c>
      <c r="B144" s="20" t="s">
        <v>2515</v>
      </c>
      <c r="C144" s="188"/>
      <c r="D144" t="s">
        <v>2876</v>
      </c>
    </row>
    <row r="145" spans="1:4" x14ac:dyDescent="0.25">
      <c r="A145" t="s">
        <v>2499</v>
      </c>
      <c r="B145" s="20" t="s">
        <v>2495</v>
      </c>
      <c r="C145" s="182"/>
      <c r="D145" t="s">
        <v>2877</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3074</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2985</v>
      </c>
    </row>
    <row r="196" spans="1:4" x14ac:dyDescent="0.25">
      <c r="A196" t="s">
        <v>2481</v>
      </c>
      <c r="B196" s="20" t="s">
        <v>2492</v>
      </c>
      <c r="C196" s="176"/>
      <c r="D196" t="s">
        <v>2986</v>
      </c>
    </row>
    <row r="197" spans="1:4" x14ac:dyDescent="0.25">
      <c r="A197" t="s">
        <v>2517</v>
      </c>
      <c r="B197" s="20" t="s">
        <v>2511</v>
      </c>
      <c r="C197" s="185"/>
      <c r="D197" t="s">
        <v>2987</v>
      </c>
    </row>
    <row r="198" spans="1:4" x14ac:dyDescent="0.25">
      <c r="A198" t="s">
        <v>2518</v>
      </c>
      <c r="B198" s="20" t="s">
        <v>2346</v>
      </c>
      <c r="C198" s="184"/>
      <c r="D198" t="s">
        <v>2988</v>
      </c>
    </row>
    <row r="199" spans="1:4" x14ac:dyDescent="0.25">
      <c r="A199" t="s">
        <v>2489</v>
      </c>
      <c r="B199" s="171" t="s">
        <v>2490</v>
      </c>
      <c r="C199" s="175"/>
      <c r="D199" t="s">
        <v>2989</v>
      </c>
    </row>
    <row r="200" spans="1:4" x14ac:dyDescent="0.25">
      <c r="A200" t="s">
        <v>2498</v>
      </c>
      <c r="B200" s="20" t="s">
        <v>2494</v>
      </c>
      <c r="C200" s="181"/>
      <c r="D200" t="s">
        <v>2990</v>
      </c>
    </row>
    <row r="201" spans="1:4" x14ac:dyDescent="0.25">
      <c r="A201" t="s">
        <v>2483</v>
      </c>
      <c r="B201" s="171" t="s">
        <v>2484</v>
      </c>
      <c r="C201" s="167"/>
      <c r="D201" t="s">
        <v>2991</v>
      </c>
    </row>
    <row r="202" spans="1:4" x14ac:dyDescent="0.25">
      <c r="A202" t="s">
        <v>2496</v>
      </c>
      <c r="B202" s="20" t="s">
        <v>2512</v>
      </c>
      <c r="C202" s="180"/>
      <c r="D202" t="s">
        <v>2549</v>
      </c>
    </row>
    <row r="203" spans="1:4" x14ac:dyDescent="0.25">
      <c r="A203" t="s">
        <v>2520</v>
      </c>
      <c r="B203" s="20" t="s">
        <v>2514</v>
      </c>
      <c r="C203" s="186"/>
      <c r="D203" t="s">
        <v>2992</v>
      </c>
    </row>
    <row r="204" spans="1:4" x14ac:dyDescent="0.25">
      <c r="A204" t="s">
        <v>2563</v>
      </c>
      <c r="B204" s="171" t="s">
        <v>2565</v>
      </c>
      <c r="C204" s="189"/>
      <c r="D204" t="s">
        <v>2993</v>
      </c>
    </row>
    <row r="205" spans="1:4" x14ac:dyDescent="0.25">
      <c r="A205" t="s">
        <v>2516</v>
      </c>
      <c r="B205" s="20" t="s">
        <v>2513</v>
      </c>
      <c r="C205" s="187"/>
      <c r="D205" t="s">
        <v>2994</v>
      </c>
    </row>
    <row r="206" spans="1:4" x14ac:dyDescent="0.25">
      <c r="A206" t="s">
        <v>2470</v>
      </c>
      <c r="B206" s="172" t="s">
        <v>2477</v>
      </c>
      <c r="C206" s="168"/>
      <c r="D206" t="s">
        <v>2550</v>
      </c>
    </row>
    <row r="207" spans="1:4" x14ac:dyDescent="0.25">
      <c r="A207" t="s">
        <v>2497</v>
      </c>
      <c r="B207" s="20" t="s">
        <v>2493</v>
      </c>
      <c r="C207" s="179"/>
      <c r="D207" t="s">
        <v>2995</v>
      </c>
    </row>
    <row r="208" spans="1:4" x14ac:dyDescent="0.25">
      <c r="A208" t="s">
        <v>2564</v>
      </c>
      <c r="B208" s="171">
        <v>740000</v>
      </c>
      <c r="C208" s="190"/>
      <c r="D208" t="s">
        <v>2996</v>
      </c>
    </row>
    <row r="209" spans="1:4" x14ac:dyDescent="0.25">
      <c r="A209" t="s">
        <v>2499</v>
      </c>
      <c r="B209" s="20" t="s">
        <v>2495</v>
      </c>
      <c r="C209" s="182"/>
      <c r="D209" t="s">
        <v>2997</v>
      </c>
    </row>
    <row r="210" spans="1:4" x14ac:dyDescent="0.25">
      <c r="A210" t="s">
        <v>2506</v>
      </c>
      <c r="B210" s="20" t="s">
        <v>2505</v>
      </c>
      <c r="C210" s="183"/>
      <c r="D210" t="s">
        <v>2998</v>
      </c>
    </row>
    <row r="211" spans="1:4" x14ac:dyDescent="0.25">
      <c r="A211" t="s">
        <v>2521</v>
      </c>
      <c r="B211" s="20" t="s">
        <v>2515</v>
      </c>
      <c r="C211" s="188"/>
      <c r="D211" t="s">
        <v>2999</v>
      </c>
    </row>
    <row r="212" spans="1:4" x14ac:dyDescent="0.25">
      <c r="A212" t="s">
        <v>2480</v>
      </c>
      <c r="B212" s="171" t="s">
        <v>2485</v>
      </c>
      <c r="C212" s="177"/>
      <c r="D212" t="s">
        <v>3000</v>
      </c>
    </row>
    <row r="213" spans="1:4" x14ac:dyDescent="0.25">
      <c r="A213" t="s">
        <v>3012</v>
      </c>
      <c r="B213" s="204" t="s">
        <v>3005</v>
      </c>
      <c r="C213" s="203"/>
      <c r="D213" t="s">
        <v>3001</v>
      </c>
    </row>
    <row r="214" spans="1:4" x14ac:dyDescent="0.25">
      <c r="A214" t="s">
        <v>3009</v>
      </c>
      <c r="B214" s="171" t="s">
        <v>3006</v>
      </c>
      <c r="C214" s="205"/>
      <c r="D214" t="s">
        <v>3002</v>
      </c>
    </row>
    <row r="215" spans="1:4" x14ac:dyDescent="0.25">
      <c r="A215" t="s">
        <v>3010</v>
      </c>
      <c r="B215" t="s">
        <v>3007</v>
      </c>
      <c r="C215" s="206"/>
      <c r="D215" t="s">
        <v>3003</v>
      </c>
    </row>
    <row r="216" spans="1:4" x14ac:dyDescent="0.25">
      <c r="A216" t="s">
        <v>3011</v>
      </c>
      <c r="B216" s="17" t="s">
        <v>3008</v>
      </c>
      <c r="C216" s="207"/>
      <c r="D216" t="s">
        <v>3004</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3463</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3470</v>
      </c>
    </row>
    <row r="260" spans="1:4" x14ac:dyDescent="0.25">
      <c r="A260" t="s">
        <v>2496</v>
      </c>
      <c r="B260" s="20" t="s">
        <v>2512</v>
      </c>
      <c r="C260" s="180"/>
      <c r="D260" t="s">
        <v>3471</v>
      </c>
    </row>
    <row r="261" spans="1:4" x14ac:dyDescent="0.25">
      <c r="A261" t="s">
        <v>2517</v>
      </c>
      <c r="B261" s="20" t="s">
        <v>2511</v>
      </c>
      <c r="C261" s="185"/>
      <c r="D261" t="s">
        <v>3472</v>
      </c>
    </row>
    <row r="262" spans="1:4" x14ac:dyDescent="0.25">
      <c r="A262" t="s">
        <v>2482</v>
      </c>
      <c r="B262" s="171" t="s">
        <v>2487</v>
      </c>
      <c r="C262" s="174"/>
      <c r="D262" t="s">
        <v>3473</v>
      </c>
    </row>
    <row r="263" spans="1:4" x14ac:dyDescent="0.25">
      <c r="A263" t="s">
        <v>2497</v>
      </c>
      <c r="B263" s="20" t="s">
        <v>2493</v>
      </c>
      <c r="C263" s="179"/>
      <c r="D263" t="s">
        <v>3474</v>
      </c>
    </row>
    <row r="264" spans="1:4" x14ac:dyDescent="0.25">
      <c r="A264" t="s">
        <v>2476</v>
      </c>
      <c r="B264" s="171" t="s">
        <v>2486</v>
      </c>
      <c r="C264" s="173"/>
      <c r="D264" t="s">
        <v>3475</v>
      </c>
    </row>
    <row r="265" spans="1:4" x14ac:dyDescent="0.25">
      <c r="A265" t="s">
        <v>2521</v>
      </c>
      <c r="B265" s="20" t="s">
        <v>2515</v>
      </c>
      <c r="C265" s="188"/>
      <c r="D265" t="s">
        <v>3476</v>
      </c>
    </row>
    <row r="266" spans="1:4" x14ac:dyDescent="0.25">
      <c r="A266" t="s">
        <v>2516</v>
      </c>
      <c r="B266" s="20" t="s">
        <v>2513</v>
      </c>
      <c r="C266" s="187"/>
      <c r="D266" t="s">
        <v>3947</v>
      </c>
    </row>
    <row r="267" spans="1:4" x14ac:dyDescent="0.25">
      <c r="A267" t="s">
        <v>3010</v>
      </c>
      <c r="B267" t="s">
        <v>3007</v>
      </c>
      <c r="C267" s="206"/>
      <c r="D267" t="s">
        <v>3946</v>
      </c>
    </row>
    <row r="268" spans="1:4" x14ac:dyDescent="0.25">
      <c r="A268" t="s">
        <v>2499</v>
      </c>
      <c r="B268" s="20" t="s">
        <v>2495</v>
      </c>
      <c r="C268" s="182"/>
      <c r="D268" t="s">
        <v>3948</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3705</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3706</v>
      </c>
    </row>
    <row r="327" spans="1:4" x14ac:dyDescent="0.25">
      <c r="A327" t="s">
        <v>3714</v>
      </c>
      <c r="B327" s="20" t="s">
        <v>3713</v>
      </c>
      <c r="C327" s="159"/>
      <c r="D327" t="s">
        <v>3707</v>
      </c>
    </row>
    <row r="328" spans="1:4" x14ac:dyDescent="0.25">
      <c r="A328" t="s">
        <v>2483</v>
      </c>
      <c r="B328" s="171" t="s">
        <v>2484</v>
      </c>
      <c r="C328" s="167"/>
      <c r="D328" t="s">
        <v>3708</v>
      </c>
    </row>
    <row r="329" spans="1:4" x14ac:dyDescent="0.25">
      <c r="A329" t="s">
        <v>2563</v>
      </c>
      <c r="B329" s="171" t="s">
        <v>2565</v>
      </c>
      <c r="C329" s="189"/>
      <c r="D329" t="s">
        <v>3709</v>
      </c>
    </row>
    <row r="330" spans="1:4" x14ac:dyDescent="0.25">
      <c r="A330" t="s">
        <v>3715</v>
      </c>
      <c r="B330" s="171">
        <v>808080</v>
      </c>
      <c r="C330" s="411"/>
      <c r="D330" t="s">
        <v>3710</v>
      </c>
    </row>
    <row r="331" spans="1:4" x14ac:dyDescent="0.25">
      <c r="A331" t="s">
        <v>2489</v>
      </c>
      <c r="B331" s="171" t="s">
        <v>2490</v>
      </c>
      <c r="C331" s="175"/>
      <c r="D331" t="s">
        <v>3711</v>
      </c>
    </row>
    <row r="332" spans="1:4" x14ac:dyDescent="0.2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3661</v>
      </c>
      <c r="B2" t="s">
        <v>3376</v>
      </c>
      <c r="C2" s="163" t="s">
        <v>3377</v>
      </c>
    </row>
    <row r="3" spans="1:3" x14ac:dyDescent="0.2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3491</v>
      </c>
      <c r="B1" s="366" t="s">
        <v>3492</v>
      </c>
      <c r="C1" s="366" t="s">
        <v>3493</v>
      </c>
      <c r="D1" s="366" t="s">
        <v>3494</v>
      </c>
      <c r="E1" s="366" t="s">
        <v>3495</v>
      </c>
      <c r="F1" s="367" t="s">
        <v>3496</v>
      </c>
    </row>
    <row r="2" spans="1:6" ht="30" x14ac:dyDescent="0.25">
      <c r="A2" s="1" t="s">
        <v>3497</v>
      </c>
      <c r="B2" s="1" t="s">
        <v>3090</v>
      </c>
      <c r="C2" s="1">
        <v>2030</v>
      </c>
      <c r="D2" s="5">
        <f>0.48*'EPA GHG Inventory'!Q16</f>
        <v>3161.7119999999995</v>
      </c>
      <c r="E2" s="5">
        <f>0.5*'EPA GHG Inventory'!Q16</f>
        <v>3293.45</v>
      </c>
      <c r="F2" t="s">
        <v>3091</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3629</v>
      </c>
    </row>
    <row r="2" spans="1:35" x14ac:dyDescent="0.2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3647</v>
      </c>
    </row>
    <row r="18" spans="1:1" x14ac:dyDescent="0.25">
      <c r="A18" t="s">
        <v>3648</v>
      </c>
    </row>
    <row r="19" spans="1:1" x14ac:dyDescent="0.25">
      <c r="A19" t="s">
        <v>3649</v>
      </c>
    </row>
    <row r="20" spans="1:1" x14ac:dyDescent="0.25">
      <c r="A20" t="s">
        <v>3650</v>
      </c>
    </row>
    <row r="21" spans="1:1" x14ac:dyDescent="0.2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3354</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3347</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3348</v>
      </c>
      <c r="B44" s="269" t="s">
        <v>507</v>
      </c>
      <c r="C44" s="269" t="s">
        <v>507</v>
      </c>
      <c r="D44" s="269" t="s">
        <v>507</v>
      </c>
      <c r="E44" s="269">
        <v>208.89432174184356</v>
      </c>
      <c r="F44" s="269">
        <v>105.47180460606191</v>
      </c>
      <c r="G44" s="269">
        <v>355.97410702367489</v>
      </c>
      <c r="H44" s="269">
        <v>65.111291475618813</v>
      </c>
    </row>
    <row r="45" spans="1:8" x14ac:dyDescent="0.25">
      <c r="A45" s="279" t="s">
        <v>3349</v>
      </c>
      <c r="B45" s="269" t="s">
        <v>512</v>
      </c>
      <c r="C45" s="278" t="s">
        <v>182</v>
      </c>
      <c r="D45" s="278" t="s">
        <v>182</v>
      </c>
      <c r="E45" s="278" t="s">
        <v>182</v>
      </c>
      <c r="F45" s="278" t="s">
        <v>182</v>
      </c>
      <c r="G45" s="278" t="s">
        <v>182</v>
      </c>
      <c r="H45" s="278" t="s">
        <v>182</v>
      </c>
    </row>
    <row r="46" spans="1:8" x14ac:dyDescent="0.25">
      <c r="A46" s="274" t="s">
        <v>3350</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3351</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3352</v>
      </c>
      <c r="B54" s="269">
        <v>230699.51036740557</v>
      </c>
      <c r="C54" s="278" t="s">
        <v>182</v>
      </c>
      <c r="D54" s="278" t="s">
        <v>182</v>
      </c>
      <c r="E54" s="278" t="s">
        <v>182</v>
      </c>
      <c r="F54" s="278" t="s">
        <v>182</v>
      </c>
      <c r="G54" s="278" t="s">
        <v>182</v>
      </c>
      <c r="H54" s="278" t="s">
        <v>182</v>
      </c>
    </row>
    <row r="55" spans="1:8" x14ac:dyDescent="0.25">
      <c r="A55" s="214" t="s">
        <v>3353</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3078</v>
      </c>
      <c r="B66" s="51">
        <f>G375</f>
        <v>13282.915919456782</v>
      </c>
      <c r="C66" s="51">
        <f t="shared" ref="C66:D66" si="7">H375</f>
        <v>5.1948184495699996E-3</v>
      </c>
      <c r="D66" s="51">
        <f t="shared" si="7"/>
        <v>1.29867598133739</v>
      </c>
      <c r="E66" s="51"/>
      <c r="F66" s="51"/>
      <c r="G66" s="51"/>
      <c r="H66" s="51"/>
    </row>
    <row r="67" spans="1:10" ht="60" x14ac:dyDescent="0.25">
      <c r="A67" s="1" t="s">
        <v>3079</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3354</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3191</v>
      </c>
      <c r="B81" s="327" t="s">
        <v>507</v>
      </c>
      <c r="C81" s="327" t="s">
        <v>536</v>
      </c>
      <c r="D81" s="327" t="s">
        <v>507</v>
      </c>
      <c r="E81" s="327" t="s">
        <v>507</v>
      </c>
      <c r="F81" s="327" t="s">
        <v>507</v>
      </c>
      <c r="G81" s="327" t="s">
        <v>507</v>
      </c>
      <c r="H81" s="327" t="s">
        <v>507</v>
      </c>
      <c r="I81" s="327" t="s">
        <v>507</v>
      </c>
      <c r="J81" s="327" t="s">
        <v>507</v>
      </c>
    </row>
    <row r="82" spans="1:10" x14ac:dyDescent="0.2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25">
      <c r="A88" s="285" t="s">
        <v>3191</v>
      </c>
      <c r="B88" s="327" t="s">
        <v>507</v>
      </c>
      <c r="C88" s="327" t="s">
        <v>536</v>
      </c>
      <c r="D88" s="327" t="s">
        <v>507</v>
      </c>
      <c r="E88" s="327" t="s">
        <v>507</v>
      </c>
      <c r="F88" s="327" t="s">
        <v>507</v>
      </c>
      <c r="G88" s="327" t="s">
        <v>507</v>
      </c>
      <c r="H88" s="327" t="s">
        <v>507</v>
      </c>
      <c r="I88" s="327" t="s">
        <v>507</v>
      </c>
      <c r="J88" s="327" t="s">
        <v>507</v>
      </c>
    </row>
    <row r="89" spans="1:10" x14ac:dyDescent="0.2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3191</v>
      </c>
      <c r="B95" s="327" t="s">
        <v>507</v>
      </c>
      <c r="C95" s="327" t="s">
        <v>536</v>
      </c>
      <c r="D95" s="327" t="s">
        <v>507</v>
      </c>
      <c r="E95" s="327" t="s">
        <v>507</v>
      </c>
      <c r="F95" s="327" t="s">
        <v>507</v>
      </c>
      <c r="G95" s="327" t="s">
        <v>507</v>
      </c>
      <c r="H95" s="327" t="s">
        <v>507</v>
      </c>
      <c r="I95" s="327" t="s">
        <v>507</v>
      </c>
      <c r="J95" s="327" t="s">
        <v>507</v>
      </c>
    </row>
    <row r="96" spans="1:10" x14ac:dyDescent="0.2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3190</v>
      </c>
      <c r="B215" s="327" t="s">
        <v>552</v>
      </c>
      <c r="C215" s="327" t="s">
        <v>536</v>
      </c>
      <c r="D215" s="327" t="s">
        <v>552</v>
      </c>
      <c r="E215" s="327" t="s">
        <v>3084</v>
      </c>
      <c r="F215" s="327" t="s">
        <v>3084</v>
      </c>
      <c r="G215" s="327" t="s">
        <v>552</v>
      </c>
      <c r="H215" s="327" t="s">
        <v>3084</v>
      </c>
      <c r="I215" s="327" t="s">
        <v>3084</v>
      </c>
    </row>
    <row r="216" spans="1:10" x14ac:dyDescent="0.2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3201</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3202</v>
      </c>
      <c r="B228" s="327" t="s">
        <v>552</v>
      </c>
      <c r="C228" s="327" t="s">
        <v>536</v>
      </c>
      <c r="D228" s="328" t="s">
        <v>182</v>
      </c>
      <c r="E228" s="328" t="s">
        <v>182</v>
      </c>
      <c r="F228" s="328" t="s">
        <v>182</v>
      </c>
      <c r="G228" s="327" t="s">
        <v>552</v>
      </c>
      <c r="H228" s="327" t="s">
        <v>3084</v>
      </c>
      <c r="I228" s="327" t="s">
        <v>3084</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3201</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3202</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3201</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3192</v>
      </c>
      <c r="B246" s="329" t="s">
        <v>480</v>
      </c>
      <c r="C246" s="327" t="s">
        <v>536</v>
      </c>
      <c r="D246" s="327" t="s">
        <v>480</v>
      </c>
      <c r="E246" s="327" t="s">
        <v>480</v>
      </c>
      <c r="F246" s="327" t="s">
        <v>480</v>
      </c>
      <c r="G246" s="329" t="s">
        <v>480</v>
      </c>
      <c r="H246" s="329">
        <v>1.9584458055900002E-3</v>
      </c>
      <c r="I246" s="329">
        <v>2.75126384502E-3</v>
      </c>
    </row>
    <row r="247" spans="1:9" x14ac:dyDescent="0.25">
      <c r="A247" s="283" t="s">
        <v>3202</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3203</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3192</v>
      </c>
      <c r="B255" s="329" t="s">
        <v>480</v>
      </c>
      <c r="C255" s="327" t="s">
        <v>536</v>
      </c>
      <c r="D255" s="327" t="s">
        <v>480</v>
      </c>
      <c r="E255" s="327" t="s">
        <v>480</v>
      </c>
      <c r="F255" s="327" t="s">
        <v>480</v>
      </c>
      <c r="G255" s="329" t="s">
        <v>480</v>
      </c>
      <c r="H255" s="329">
        <v>2.1488777387999999E-3</v>
      </c>
      <c r="I255" s="329">
        <v>1.21293212369E-3</v>
      </c>
    </row>
    <row r="256" spans="1:9" x14ac:dyDescent="0.25">
      <c r="A256" s="283" t="s">
        <v>3202</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3201</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3192</v>
      </c>
      <c r="B263" s="329" t="s">
        <v>480</v>
      </c>
      <c r="C263" s="327" t="s">
        <v>536</v>
      </c>
      <c r="D263" s="327" t="s">
        <v>480</v>
      </c>
      <c r="E263" s="327" t="s">
        <v>505</v>
      </c>
      <c r="F263" s="327" t="s">
        <v>505</v>
      </c>
      <c r="G263" s="329" t="s">
        <v>480</v>
      </c>
      <c r="H263" s="329" t="s">
        <v>505</v>
      </c>
      <c r="I263" s="329" t="s">
        <v>505</v>
      </c>
    </row>
    <row r="264" spans="1:9" x14ac:dyDescent="0.25">
      <c r="A264" s="283" t="s">
        <v>3202</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3192</v>
      </c>
      <c r="B278" s="329" t="s">
        <v>480</v>
      </c>
      <c r="C278" s="327" t="s">
        <v>536</v>
      </c>
      <c r="D278" s="327" t="s">
        <v>480</v>
      </c>
      <c r="E278" s="327" t="s">
        <v>505</v>
      </c>
      <c r="F278" s="327" t="s">
        <v>505</v>
      </c>
      <c r="G278" s="329" t="s">
        <v>480</v>
      </c>
      <c r="H278" s="329" t="s">
        <v>505</v>
      </c>
      <c r="I278" s="329" t="s">
        <v>505</v>
      </c>
    </row>
    <row r="279" spans="1:10" x14ac:dyDescent="0.25">
      <c r="A279" s="283" t="s">
        <v>3204</v>
      </c>
      <c r="B279" s="327" t="s">
        <v>480</v>
      </c>
      <c r="C279" s="327" t="s">
        <v>536</v>
      </c>
      <c r="D279" s="328" t="s">
        <v>182</v>
      </c>
      <c r="E279" s="328" t="s">
        <v>182</v>
      </c>
      <c r="F279" s="328" t="s">
        <v>182</v>
      </c>
      <c r="G279" s="327" t="s">
        <v>480</v>
      </c>
      <c r="H279" s="327" t="s">
        <v>478</v>
      </c>
      <c r="I279" s="327" t="s">
        <v>478</v>
      </c>
    </row>
    <row r="280" spans="1:10" x14ac:dyDescent="0.2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3206</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3192</v>
      </c>
      <c r="B286" s="329" t="s">
        <v>480</v>
      </c>
      <c r="C286" s="327" t="s">
        <v>536</v>
      </c>
      <c r="D286" s="327" t="s">
        <v>480</v>
      </c>
      <c r="E286" s="327" t="s">
        <v>505</v>
      </c>
      <c r="F286" s="327" t="s">
        <v>505</v>
      </c>
      <c r="G286" s="329" t="s">
        <v>480</v>
      </c>
      <c r="H286" s="329" t="s">
        <v>505</v>
      </c>
      <c r="I286" s="329" t="s">
        <v>505</v>
      </c>
      <c r="J286" s="57" t="s">
        <v>478</v>
      </c>
    </row>
    <row r="287" spans="1:10" x14ac:dyDescent="0.25">
      <c r="A287" s="283" t="s">
        <v>3207</v>
      </c>
      <c r="B287" s="327" t="s">
        <v>507</v>
      </c>
      <c r="C287" s="327" t="s">
        <v>536</v>
      </c>
      <c r="D287" s="328" t="s">
        <v>182</v>
      </c>
      <c r="E287" s="328" t="s">
        <v>182</v>
      </c>
      <c r="F287" s="328" t="s">
        <v>182</v>
      </c>
      <c r="G287" s="327" t="s">
        <v>507</v>
      </c>
      <c r="H287" s="327" t="s">
        <v>478</v>
      </c>
      <c r="I287" s="327" t="s">
        <v>478</v>
      </c>
      <c r="J287" s="57" t="s">
        <v>478</v>
      </c>
    </row>
    <row r="288" spans="1:10" x14ac:dyDescent="0.2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3195</v>
      </c>
      <c r="B292" s="327" t="s">
        <v>552</v>
      </c>
      <c r="C292" s="327" t="s">
        <v>536</v>
      </c>
      <c r="D292" s="327" t="s">
        <v>552</v>
      </c>
      <c r="E292" s="327" t="s">
        <v>507</v>
      </c>
      <c r="F292" s="327" t="s">
        <v>507</v>
      </c>
      <c r="G292" s="327" t="s">
        <v>552</v>
      </c>
      <c r="H292" s="327" t="s">
        <v>507</v>
      </c>
      <c r="I292" s="327" t="s">
        <v>507</v>
      </c>
      <c r="J292" s="57" t="s">
        <v>478</v>
      </c>
    </row>
    <row r="293" spans="1:10" x14ac:dyDescent="0.25">
      <c r="A293" s="291" t="s">
        <v>3197</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3195</v>
      </c>
      <c r="B298" s="329" t="s">
        <v>480</v>
      </c>
      <c r="C298" s="327" t="s">
        <v>536</v>
      </c>
      <c r="D298" s="327" t="s">
        <v>480</v>
      </c>
      <c r="E298" s="327" t="s">
        <v>507</v>
      </c>
      <c r="F298" s="327" t="s">
        <v>507</v>
      </c>
      <c r="G298" s="329" t="s">
        <v>480</v>
      </c>
      <c r="H298" s="329" t="s">
        <v>507</v>
      </c>
      <c r="I298" s="329" t="s">
        <v>507</v>
      </c>
      <c r="J298" s="57" t="s">
        <v>478</v>
      </c>
    </row>
    <row r="299" spans="1:10" x14ac:dyDescent="0.25">
      <c r="A299" s="291" t="s">
        <v>3197</v>
      </c>
      <c r="B299" s="329" t="s">
        <v>480</v>
      </c>
      <c r="C299" s="327" t="s">
        <v>536</v>
      </c>
      <c r="D299" s="327" t="s">
        <v>480</v>
      </c>
      <c r="E299" s="327" t="s">
        <v>507</v>
      </c>
      <c r="F299" s="327" t="s">
        <v>507</v>
      </c>
      <c r="G299" s="329" t="s">
        <v>480</v>
      </c>
      <c r="H299" s="329" t="s">
        <v>507</v>
      </c>
      <c r="I299" s="329" t="s">
        <v>507</v>
      </c>
      <c r="J299" s="57" t="s">
        <v>478</v>
      </c>
    </row>
    <row r="300" spans="1:10" x14ac:dyDescent="0.2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3354</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3086</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3086</v>
      </c>
      <c r="X472" s="431"/>
      <c r="Y472" s="431"/>
      <c r="Z472" s="431"/>
      <c r="AA472" s="431"/>
      <c r="AB472" s="431"/>
      <c r="AC472" s="432"/>
      <c r="AD472" s="264"/>
      <c r="AE472" s="264"/>
      <c r="AF472" s="421" t="s">
        <v>685</v>
      </c>
      <c r="AG472" s="422"/>
      <c r="AH472" s="240" t="s">
        <v>605</v>
      </c>
      <c r="AI472" s="265" t="s">
        <v>3086</v>
      </c>
      <c r="AJ472" s="241" t="s">
        <v>3086</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2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3354</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3358</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3359</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3087</v>
      </c>
      <c r="B542" s="328" t="s">
        <v>182</v>
      </c>
      <c r="C542" s="331">
        <v>178.70274178817721</v>
      </c>
      <c r="D542" s="328"/>
      <c r="E542" s="328" t="s">
        <v>182</v>
      </c>
      <c r="F542" s="328" t="s">
        <v>182</v>
      </c>
      <c r="G542" s="328"/>
    </row>
    <row r="543" spans="1:7" x14ac:dyDescent="0.25">
      <c r="A543" s="346" t="s">
        <v>3088</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3360</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3361</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3087</v>
      </c>
      <c r="B576" s="328" t="s">
        <v>182</v>
      </c>
      <c r="C576" s="331">
        <v>2.84526374758499</v>
      </c>
      <c r="D576" s="331" t="s">
        <v>480</v>
      </c>
      <c r="E576" s="328" t="s">
        <v>182</v>
      </c>
      <c r="F576" s="328" t="s">
        <v>182</v>
      </c>
      <c r="G576" s="329" t="s">
        <v>478</v>
      </c>
    </row>
    <row r="577" spans="1:7" x14ac:dyDescent="0.25">
      <c r="A577" s="346" t="s">
        <v>3088</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3362</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3354</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3083</v>
      </c>
      <c r="E610" s="329" t="s">
        <v>478</v>
      </c>
      <c r="F610" s="329" t="s">
        <v>478</v>
      </c>
      <c r="G610" s="329" t="s">
        <v>478</v>
      </c>
    </row>
    <row r="611" spans="1:7" x14ac:dyDescent="0.25">
      <c r="A611" s="353" t="s">
        <v>760</v>
      </c>
      <c r="B611" s="331">
        <v>23030.524805171535</v>
      </c>
      <c r="C611" s="331" t="s">
        <v>3089</v>
      </c>
      <c r="D611" s="331" t="s">
        <v>3089</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3089</v>
      </c>
      <c r="C627" s="331" t="s">
        <v>501</v>
      </c>
      <c r="D627" s="331">
        <v>2.41583792</v>
      </c>
      <c r="E627" s="331" t="s">
        <v>478</v>
      </c>
      <c r="F627" s="331" t="s">
        <v>478</v>
      </c>
      <c r="G627" s="331" t="s">
        <v>478</v>
      </c>
    </row>
    <row r="628" spans="1:8" x14ac:dyDescent="0.25">
      <c r="A628" s="337" t="s">
        <v>777</v>
      </c>
      <c r="B628" s="331" t="s">
        <v>3089</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3354</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3363</v>
      </c>
      <c r="B653" s="328" t="s">
        <v>182</v>
      </c>
      <c r="C653" s="331" t="s">
        <v>480</v>
      </c>
      <c r="D653" s="331" t="s">
        <v>480</v>
      </c>
      <c r="E653" s="331" t="s">
        <v>480</v>
      </c>
      <c r="F653" s="331" t="s">
        <v>480</v>
      </c>
      <c r="G653" s="331" t="s">
        <v>480</v>
      </c>
      <c r="H653" s="328" t="s">
        <v>182</v>
      </c>
    </row>
    <row r="654" spans="1:8" x14ac:dyDescent="0.25">
      <c r="A654" s="355" t="s">
        <v>3364</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3365</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3588</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2949</v>
      </c>
    </row>
    <row r="201" spans="1:9" x14ac:dyDescent="0.25">
      <c r="A201" s="202" t="s">
        <v>2970</v>
      </c>
      <c r="B201" s="464" t="s">
        <v>2953</v>
      </c>
      <c r="C201" s="464"/>
      <c r="D201" s="464"/>
      <c r="E201" s="464"/>
      <c r="F201" s="464"/>
      <c r="G201" s="464"/>
      <c r="H201" s="464"/>
      <c r="I201" s="464"/>
    </row>
    <row r="202" spans="1:9" x14ac:dyDescent="0.25">
      <c r="A202" s="42" t="s">
        <v>2954</v>
      </c>
      <c r="B202" s="42" t="s">
        <v>2955</v>
      </c>
      <c r="C202" s="42" t="s">
        <v>2956</v>
      </c>
      <c r="D202" s="42" t="s">
        <v>2957</v>
      </c>
      <c r="E202" s="42" t="s">
        <v>2322</v>
      </c>
      <c r="F202" s="42" t="s">
        <v>82</v>
      </c>
      <c r="G202" s="42" t="s">
        <v>2958</v>
      </c>
      <c r="H202" s="42" t="s">
        <v>2959</v>
      </c>
      <c r="I202" s="42" t="s">
        <v>2960</v>
      </c>
    </row>
    <row r="203" spans="1:9" x14ac:dyDescent="0.25">
      <c r="A203" s="42" t="s">
        <v>2961</v>
      </c>
      <c r="B203">
        <v>0</v>
      </c>
      <c r="C203">
        <v>6</v>
      </c>
      <c r="D203">
        <v>9</v>
      </c>
      <c r="E203">
        <v>25</v>
      </c>
      <c r="F203">
        <v>21</v>
      </c>
      <c r="G203">
        <v>215</v>
      </c>
      <c r="H203">
        <v>81</v>
      </c>
      <c r="I203">
        <v>134</v>
      </c>
    </row>
    <row r="204" spans="1:9" x14ac:dyDescent="0.25">
      <c r="A204" s="42" t="s">
        <v>2962</v>
      </c>
      <c r="B204">
        <v>4</v>
      </c>
      <c r="C204">
        <v>3</v>
      </c>
      <c r="D204">
        <v>15</v>
      </c>
      <c r="E204">
        <v>40</v>
      </c>
      <c r="F204">
        <v>43</v>
      </c>
      <c r="G204">
        <v>163</v>
      </c>
      <c r="H204">
        <v>56</v>
      </c>
      <c r="I204">
        <v>94</v>
      </c>
    </row>
    <row r="205" spans="1:9" ht="15.75" thickBot="1" x14ac:dyDescent="0.3">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2964</v>
      </c>
      <c r="B206" s="12">
        <v>-0.33</v>
      </c>
    </row>
    <row r="207" spans="1:9" ht="15.75" thickBot="1" x14ac:dyDescent="0.3">
      <c r="A207" t="s">
        <v>2965</v>
      </c>
      <c r="B207" s="12">
        <f>I205/I203</f>
        <v>-0.29850746268656714</v>
      </c>
    </row>
    <row r="209" spans="1:9" x14ac:dyDescent="0.25">
      <c r="A209" s="202" t="s">
        <v>2971</v>
      </c>
      <c r="B209" s="464" t="s">
        <v>2953</v>
      </c>
      <c r="C209" s="464"/>
      <c r="D209" s="464"/>
      <c r="E209" s="464"/>
      <c r="F209" s="464"/>
      <c r="G209" s="464"/>
      <c r="H209" s="464"/>
      <c r="I209" s="464"/>
    </row>
    <row r="210" spans="1:9" x14ac:dyDescent="0.25">
      <c r="A210" s="42" t="s">
        <v>2954</v>
      </c>
      <c r="B210" s="42" t="s">
        <v>2955</v>
      </c>
      <c r="C210" s="42" t="s">
        <v>2956</v>
      </c>
      <c r="D210" s="42" t="s">
        <v>2957</v>
      </c>
      <c r="E210" s="42" t="s">
        <v>2322</v>
      </c>
      <c r="F210" s="42" t="s">
        <v>82</v>
      </c>
      <c r="G210" s="42" t="s">
        <v>2958</v>
      </c>
      <c r="H210" s="42" t="s">
        <v>2959</v>
      </c>
      <c r="I210" s="42" t="s">
        <v>2960</v>
      </c>
    </row>
    <row r="211" spans="1:9" x14ac:dyDescent="0.25">
      <c r="A211" s="42" t="s">
        <v>2961</v>
      </c>
      <c r="B211">
        <v>0</v>
      </c>
      <c r="C211">
        <v>17</v>
      </c>
      <c r="D211">
        <v>18</v>
      </c>
      <c r="E211">
        <v>22</v>
      </c>
      <c r="F211">
        <v>12</v>
      </c>
      <c r="G211">
        <v>73</v>
      </c>
      <c r="H211">
        <v>21</v>
      </c>
      <c r="I211">
        <v>21</v>
      </c>
    </row>
    <row r="212" spans="1:9" x14ac:dyDescent="0.25">
      <c r="A212" s="42" t="s">
        <v>2962</v>
      </c>
      <c r="B212">
        <v>0</v>
      </c>
      <c r="C212">
        <v>15</v>
      </c>
      <c r="D212">
        <v>22</v>
      </c>
      <c r="E212">
        <v>39</v>
      </c>
      <c r="F212">
        <v>23</v>
      </c>
      <c r="G212">
        <v>51</v>
      </c>
      <c r="H212">
        <v>17</v>
      </c>
      <c r="I212">
        <v>19</v>
      </c>
    </row>
    <row r="213" spans="1:9" ht="15.75" thickBot="1" x14ac:dyDescent="0.3">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2964</v>
      </c>
      <c r="B214" s="12">
        <f>SUM(G213:H213)/SUM(G211:H211)</f>
        <v>-0.27659574468085107</v>
      </c>
    </row>
    <row r="215" spans="1:9" ht="15.75" thickBot="1" x14ac:dyDescent="0.3">
      <c r="A215" t="s">
        <v>2965</v>
      </c>
      <c r="B215" s="12">
        <f>I213/I211</f>
        <v>-9.5238095238095233E-2</v>
      </c>
    </row>
    <row r="217" spans="1:9" x14ac:dyDescent="0.25">
      <c r="A217" s="202" t="s">
        <v>2972</v>
      </c>
      <c r="B217" s="464" t="s">
        <v>2953</v>
      </c>
      <c r="C217" s="464"/>
      <c r="D217" s="464"/>
      <c r="E217" s="464"/>
    </row>
    <row r="218" spans="1:9" x14ac:dyDescent="0.25">
      <c r="A218" s="42" t="s">
        <v>2954</v>
      </c>
      <c r="B218" s="42" t="s">
        <v>2966</v>
      </c>
      <c r="C218" s="42" t="s">
        <v>2967</v>
      </c>
      <c r="D218" s="42" t="s">
        <v>2968</v>
      </c>
      <c r="E218" s="42" t="s">
        <v>82</v>
      </c>
    </row>
    <row r="219" spans="1:9" x14ac:dyDescent="0.25">
      <c r="A219" s="42" t="s">
        <v>2961</v>
      </c>
      <c r="B219">
        <v>112</v>
      </c>
      <c r="C219">
        <v>16</v>
      </c>
      <c r="D219">
        <v>9</v>
      </c>
      <c r="E219">
        <v>134</v>
      </c>
    </row>
    <row r="220" spans="1:9" x14ac:dyDescent="0.25">
      <c r="A220" s="42" t="s">
        <v>2962</v>
      </c>
      <c r="B220">
        <v>87</v>
      </c>
      <c r="C220">
        <v>17</v>
      </c>
      <c r="D220">
        <v>9</v>
      </c>
      <c r="E220">
        <v>151</v>
      </c>
    </row>
    <row r="221" spans="1:9" ht="15.75" thickBot="1" x14ac:dyDescent="0.3">
      <c r="A221" s="42" t="s">
        <v>2963</v>
      </c>
      <c r="B221">
        <f>B220-B219</f>
        <v>-25</v>
      </c>
      <c r="C221">
        <f t="shared" ref="C221:E221" si="9">C220-C219</f>
        <v>1</v>
      </c>
      <c r="D221">
        <f t="shared" si="9"/>
        <v>0</v>
      </c>
      <c r="E221">
        <f t="shared" si="9"/>
        <v>17</v>
      </c>
    </row>
    <row r="222" spans="1:9" ht="15.75" thickBot="1" x14ac:dyDescent="0.3">
      <c r="A222" t="s">
        <v>2969</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2026-03-04T20:59:47Z</dcterms:modified>
</cp:coreProperties>
</file>