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BDEQ\"/>
    </mc:Choice>
  </mc:AlternateContent>
  <xr:revisionPtr revIDLastSave="0" documentId="13_ncr:1_{C059C178-08E0-453C-9075-4F7FE7DFB03E}" xr6:coauthVersionLast="47" xr6:coauthVersionMax="47" xr10:uidLastSave="{00000000-0000-0000-0000-000000000000}"/>
  <bookViews>
    <workbookView xWindow="30615" yWindow="1860" windowWidth="21600" windowHeight="11295" tabRatio="905" activeTab="6" xr2:uid="{EAFC2935-000E-413A-B5D2-814429F7674A}"/>
  </bookViews>
  <sheets>
    <sheet name="About" sheetId="1" r:id="rId1"/>
    <sheet name="AEO22_Table_21._Residential_Sec" sheetId="14" r:id="rId2"/>
    <sheet name="AEO23_Table_21._Residential_Sec" sheetId="17" r:id="rId3"/>
    <sheet name="AEO22_Table_22._Comm_Sector_Ene" sheetId="15" r:id="rId4"/>
    <sheet name="AEO23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7" i="13" l="1"/>
  <c r="B66" i="13"/>
  <c r="B63" i="13"/>
  <c r="B48" i="13"/>
  <c r="B47" i="13"/>
  <c r="B44" i="13"/>
  <c r="B29" i="13"/>
  <c r="B28" i="13"/>
  <c r="B25" i="13"/>
  <c r="F25" i="13" s="1"/>
  <c r="B10" i="13"/>
  <c r="B9" i="13"/>
  <c r="B6" i="13"/>
  <c r="F6" i="13" s="1"/>
  <c r="E25" i="13"/>
  <c r="B92" i="13"/>
  <c r="AD92" i="13" s="1"/>
  <c r="BB92" i="13" s="1"/>
  <c r="B112" i="13"/>
  <c r="B88" i="13"/>
  <c r="Y88" i="13" s="1"/>
  <c r="BA88" i="13" s="1"/>
  <c r="B108" i="13"/>
  <c r="B87" i="13"/>
  <c r="J87" i="13" s="1"/>
  <c r="AX87" i="13" s="1"/>
  <c r="B107" i="13"/>
  <c r="B84" i="13"/>
  <c r="AD84" i="13" s="1"/>
  <c r="BB84" i="13" s="1"/>
  <c r="B104" i="13"/>
  <c r="E6" i="13"/>
  <c r="BC92" i="13"/>
  <c r="BC88" i="13"/>
  <c r="BC87" i="13"/>
  <c r="BC84"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X85" i="13"/>
  <c r="AX86" i="13"/>
  <c r="AX89" i="13"/>
  <c r="AX90" i="13"/>
  <c r="AX91" i="13"/>
  <c r="AX93" i="13"/>
  <c r="E92" i="13"/>
  <c r="AW92" i="13" s="1"/>
  <c r="E88" i="13"/>
  <c r="AW88" i="13" s="1"/>
  <c r="E87" i="13"/>
  <c r="AW87" i="13" s="1"/>
  <c r="E84" i="13"/>
  <c r="AW84" i="13" s="1"/>
  <c r="O88" i="13" l="1"/>
  <c r="AY88" i="13" s="1"/>
  <c r="O84" i="13"/>
  <c r="AY84" i="13" s="1"/>
  <c r="AD88" i="13"/>
  <c r="BB88" i="13" s="1"/>
  <c r="AF88" i="13" s="1"/>
  <c r="AD7" i="7" s="1"/>
  <c r="J92" i="13"/>
  <c r="AX92" i="13" s="1"/>
  <c r="K92" i="13" s="1"/>
  <c r="I11" i="7" s="1"/>
  <c r="O92" i="13"/>
  <c r="AY92" i="13" s="1"/>
  <c r="N92" i="13" s="1"/>
  <c r="L11" i="7" s="1"/>
  <c r="T92" i="13"/>
  <c r="AZ92" i="13" s="1"/>
  <c r="U92" i="13" s="1"/>
  <c r="S11" i="7" s="1"/>
  <c r="Y92" i="13"/>
  <c r="BA92" i="13" s="1"/>
  <c r="AC92" i="13" s="1"/>
  <c r="AA11" i="7" s="1"/>
  <c r="J88" i="13"/>
  <c r="AX88" i="13" s="1"/>
  <c r="H88" i="13" s="1"/>
  <c r="F7" i="7" s="1"/>
  <c r="T88" i="13"/>
  <c r="AZ88" i="13" s="1"/>
  <c r="W88" i="13" s="1"/>
  <c r="U7" i="7" s="1"/>
  <c r="Y87" i="13"/>
  <c r="BA87" i="13" s="1"/>
  <c r="T87" i="13"/>
  <c r="AZ87" i="13" s="1"/>
  <c r="V87" i="13" s="1"/>
  <c r="T6" i="7" s="1"/>
  <c r="AD87" i="13"/>
  <c r="BB87" i="13" s="1"/>
  <c r="AF87" i="13" s="1"/>
  <c r="AD6" i="7" s="1"/>
  <c r="O87" i="13"/>
  <c r="AY87" i="13" s="1"/>
  <c r="J84" i="13"/>
  <c r="AX84" i="13" s="1"/>
  <c r="T84" i="13"/>
  <c r="AZ84" i="13" s="1"/>
  <c r="Y84" i="13"/>
  <c r="BA84" i="13" s="1"/>
  <c r="I92" i="13"/>
  <c r="G11" i="7" s="1"/>
  <c r="AH92" i="13"/>
  <c r="AF11" i="7" s="1"/>
  <c r="AE87" i="13"/>
  <c r="AC6" i="7" s="1"/>
  <c r="AE92" i="13"/>
  <c r="AC11" i="7" s="1"/>
  <c r="AF92" i="13"/>
  <c r="AD11" i="7" s="1"/>
  <c r="AG92" i="13"/>
  <c r="AE11" i="7" s="1"/>
  <c r="H92" i="13"/>
  <c r="F11" i="7" s="1"/>
  <c r="F92" i="13"/>
  <c r="D11" i="7" s="1"/>
  <c r="G92" i="13"/>
  <c r="E11" i="7" s="1"/>
  <c r="L92" i="13"/>
  <c r="J11" i="7" s="1"/>
  <c r="I87" i="13"/>
  <c r="G6" i="7" s="1"/>
  <c r="K87" i="13"/>
  <c r="I6" i="7" s="1"/>
  <c r="F87" i="13"/>
  <c r="D6" i="7" s="1"/>
  <c r="M87" i="13"/>
  <c r="K6" i="7" s="1"/>
  <c r="G87" i="13"/>
  <c r="E6" i="7" s="1"/>
  <c r="H87" i="13"/>
  <c r="F6" i="7" s="1"/>
  <c r="C3" i="7"/>
  <c r="H6"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M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AB6" i="7"/>
  <c r="C7" i="7"/>
  <c r="M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F88" i="13" l="1"/>
  <c r="D7" i="7" s="1"/>
  <c r="M88" i="13"/>
  <c r="K7" i="7" s="1"/>
  <c r="I88" i="13"/>
  <c r="G7" i="7" s="1"/>
  <c r="H7" i="7"/>
  <c r="L88" i="13"/>
  <c r="J7" i="7" s="1"/>
  <c r="G88" i="13"/>
  <c r="E7" i="7" s="1"/>
  <c r="K88" i="13"/>
  <c r="I7" i="7" s="1"/>
  <c r="R92" i="13"/>
  <c r="P11" i="7" s="1"/>
  <c r="N88" i="13"/>
  <c r="L7" i="7" s="1"/>
  <c r="AB87" i="13"/>
  <c r="Z6" i="7" s="1"/>
  <c r="AH87" i="13"/>
  <c r="AF6" i="7" s="1"/>
  <c r="AA92" i="13"/>
  <c r="Y11" i="7" s="1"/>
  <c r="Q88" i="13"/>
  <c r="O7" i="7" s="1"/>
  <c r="Z88" i="13"/>
  <c r="X7" i="7" s="1"/>
  <c r="Z92" i="13"/>
  <c r="X11" i="7" s="1"/>
  <c r="V88" i="13"/>
  <c r="T7" i="7" s="1"/>
  <c r="S88" i="13"/>
  <c r="Q7" i="7" s="1"/>
  <c r="P88" i="13"/>
  <c r="N7" i="7" s="1"/>
  <c r="S87" i="13"/>
  <c r="Q6" i="7" s="1"/>
  <c r="X88" i="13"/>
  <c r="V7" i="7" s="1"/>
  <c r="R6" i="7"/>
  <c r="R11" i="7"/>
  <c r="M92" i="13"/>
  <c r="K11" i="7" s="1"/>
  <c r="U88" i="13"/>
  <c r="S7" i="7" s="1"/>
  <c r="R88" i="13"/>
  <c r="P7" i="7" s="1"/>
  <c r="U87" i="13"/>
  <c r="S6" i="7" s="1"/>
  <c r="W11" i="7"/>
  <c r="M6" i="7"/>
  <c r="AC88" i="13"/>
  <c r="AA7" i="7" s="1"/>
  <c r="AE88" i="13"/>
  <c r="AC7" i="7" s="1"/>
  <c r="AA87" i="13"/>
  <c r="Y6" i="7" s="1"/>
  <c r="M11" i="7"/>
  <c r="R7" i="7"/>
  <c r="AB88" i="13"/>
  <c r="Z7" i="7" s="1"/>
  <c r="S92" i="13"/>
  <c r="Q11" i="7" s="1"/>
  <c r="AB92" i="13"/>
  <c r="Z11" i="7" s="1"/>
  <c r="R3" i="7"/>
  <c r="AA88" i="13"/>
  <c r="Y7" i="7" s="1"/>
  <c r="P87" i="13"/>
  <c r="N6" i="7" s="1"/>
  <c r="X92" i="13"/>
  <c r="V11" i="7" s="1"/>
  <c r="AG88" i="13"/>
  <c r="AE7" i="7" s="1"/>
  <c r="R87" i="13"/>
  <c r="P6" i="7" s="1"/>
  <c r="H3" i="7"/>
  <c r="AH88" i="13"/>
  <c r="AF7" i="7" s="1"/>
  <c r="Q92" i="13"/>
  <c r="O11" i="7" s="1"/>
  <c r="V92" i="13"/>
  <c r="T11" i="7" s="1"/>
  <c r="W92" i="13"/>
  <c r="U11" i="7" s="1"/>
  <c r="P92" i="13"/>
  <c r="N11" i="7" s="1"/>
  <c r="AG87" i="13"/>
  <c r="AE6" i="7" s="1"/>
  <c r="AC87" i="13"/>
  <c r="AA6" i="7" s="1"/>
  <c r="Z87" i="13"/>
  <c r="X6" i="7" s="1"/>
  <c r="N87" i="13"/>
  <c r="L6" i="7" s="1"/>
  <c r="W87" i="13"/>
  <c r="U6" i="7" s="1"/>
  <c r="X87" i="13"/>
  <c r="V6" i="7" s="1"/>
  <c r="W6" i="7"/>
  <c r="Q87" i="13"/>
  <c r="O6" i="7" s="1"/>
  <c r="L87" i="13"/>
  <c r="J6" i="7" s="1"/>
  <c r="B38" i="1"/>
  <c r="O112" i="13" l="1"/>
  <c r="AY112" i="13" s="1"/>
  <c r="BC107" i="13"/>
  <c r="Y104" i="13"/>
  <c r="BA104" i="13" s="1"/>
  <c r="J112" i="13"/>
  <c r="AX112" i="13" s="1"/>
  <c r="AD107" i="13"/>
  <c r="BB107" i="13" s="1"/>
  <c r="T104" i="13"/>
  <c r="AZ104" i="13" s="1"/>
  <c r="AD108" i="13"/>
  <c r="BB108" i="13" s="1"/>
  <c r="J104" i="13"/>
  <c r="AX104" i="13" s="1"/>
  <c r="BC108" i="13"/>
  <c r="Y107" i="13"/>
  <c r="BA107" i="13" s="1"/>
  <c r="O104" i="13"/>
  <c r="AY104" i="13" s="1"/>
  <c r="T107" i="13"/>
  <c r="AZ107" i="13" s="1"/>
  <c r="BC112" i="13"/>
  <c r="Y108" i="13"/>
  <c r="BA108" i="13" s="1"/>
  <c r="O107" i="13"/>
  <c r="AY107" i="13" s="1"/>
  <c r="E112" i="13"/>
  <c r="AW112" i="13" s="1"/>
  <c r="AD112" i="13"/>
  <c r="BB112" i="13" s="1"/>
  <c r="T108" i="13"/>
  <c r="AZ108" i="13" s="1"/>
  <c r="J107" i="13"/>
  <c r="AX107" i="13" s="1"/>
  <c r="E108" i="13"/>
  <c r="AW108" i="13" s="1"/>
  <c r="Y112" i="13"/>
  <c r="BA112" i="13" s="1"/>
  <c r="O108" i="13"/>
  <c r="AY108" i="13" s="1"/>
  <c r="BC104" i="13"/>
  <c r="E107" i="13"/>
  <c r="AW107" i="13" s="1"/>
  <c r="T112" i="13"/>
  <c r="AZ112" i="13" s="1"/>
  <c r="J108" i="13"/>
  <c r="AX108" i="13" s="1"/>
  <c r="AD104" i="13"/>
  <c r="BB104" i="13" s="1"/>
  <c r="E104" i="13"/>
  <c r="AW104" i="13" s="1"/>
  <c r="AG6" i="5"/>
  <c r="AG7" i="5"/>
  <c r="A36" i="1"/>
  <c r="A35" i="1"/>
  <c r="M11" i="5" l="1"/>
  <c r="H11" i="5"/>
  <c r="R6" i="5"/>
  <c r="W6" i="5"/>
  <c r="R7" i="5"/>
  <c r="R11" i="5"/>
  <c r="AB11" i="5"/>
  <c r="W11" i="5"/>
  <c r="M3" i="5"/>
  <c r="W3" i="5"/>
  <c r="H6" i="5"/>
  <c r="AG11" i="5"/>
  <c r="AB6" i="5"/>
  <c r="W7" i="5"/>
  <c r="R3" i="5"/>
  <c r="M7" i="5"/>
  <c r="AB3" i="5"/>
  <c r="C3" i="5"/>
  <c r="H7" i="5"/>
  <c r="AF104" i="13"/>
  <c r="AD3" i="5" s="1"/>
  <c r="AG3" i="5"/>
  <c r="C11" i="5"/>
  <c r="M6" i="5"/>
  <c r="H3" i="5"/>
  <c r="M48" i="13"/>
  <c r="K7" i="6" s="1"/>
  <c r="U48" i="13"/>
  <c r="S7" i="6" s="1"/>
  <c r="AC48" i="13"/>
  <c r="AA7" i="6" s="1"/>
  <c r="G47" i="13"/>
  <c r="E6" i="6" s="1"/>
  <c r="O47" i="13"/>
  <c r="M6" i="6" s="1"/>
  <c r="W47" i="13"/>
  <c r="U6" i="6" s="1"/>
  <c r="AE47" i="13"/>
  <c r="AC6" i="6" s="1"/>
  <c r="I44" i="13"/>
  <c r="G3" i="6" s="1"/>
  <c r="Q44" i="13"/>
  <c r="O3" i="6" s="1"/>
  <c r="Y44" i="13"/>
  <c r="W3" i="6" s="1"/>
  <c r="AG44" i="13"/>
  <c r="AE3" i="6" s="1"/>
  <c r="I10" i="13"/>
  <c r="G7" i="4" s="1"/>
  <c r="Q10" i="13"/>
  <c r="O7" i="4" s="1"/>
  <c r="Y10" i="13"/>
  <c r="W7" i="4" s="1"/>
  <c r="AG10" i="13"/>
  <c r="K9" i="13"/>
  <c r="I6" i="4" s="1"/>
  <c r="S9" i="13"/>
  <c r="Q6" i="4" s="1"/>
  <c r="AA9" i="13"/>
  <c r="Y6" i="4" s="1"/>
  <c r="AG6" i="4"/>
  <c r="M6" i="13"/>
  <c r="K3" i="4" s="1"/>
  <c r="U6" i="13"/>
  <c r="S3" i="4" s="1"/>
  <c r="AC6" i="13"/>
  <c r="AA3" i="4" s="1"/>
  <c r="H48" i="13"/>
  <c r="F7" i="6" s="1"/>
  <c r="AF48" i="13"/>
  <c r="AD7" i="6" s="1"/>
  <c r="Z47" i="13"/>
  <c r="X6" i="6" s="1"/>
  <c r="T44" i="13"/>
  <c r="R3" i="6" s="1"/>
  <c r="N9" i="13"/>
  <c r="L6" i="4" s="1"/>
  <c r="AF6" i="13"/>
  <c r="AD3" i="4" s="1"/>
  <c r="N48" i="13"/>
  <c r="L7" i="6" s="1"/>
  <c r="V48" i="13"/>
  <c r="T7" i="6" s="1"/>
  <c r="AD48" i="13"/>
  <c r="AB7" i="6" s="1"/>
  <c r="H47" i="13"/>
  <c r="F6" i="6" s="1"/>
  <c r="P47" i="13"/>
  <c r="N6" i="6" s="1"/>
  <c r="X47" i="13"/>
  <c r="V6" i="6" s="1"/>
  <c r="AF47" i="13"/>
  <c r="AD6" i="6" s="1"/>
  <c r="J44" i="13"/>
  <c r="H3" i="6" s="1"/>
  <c r="R44" i="13"/>
  <c r="P3" i="6" s="1"/>
  <c r="Z44" i="13"/>
  <c r="X3" i="6" s="1"/>
  <c r="AH44" i="13"/>
  <c r="AF3" i="6" s="1"/>
  <c r="J10" i="13"/>
  <c r="H7" i="4" s="1"/>
  <c r="R10" i="13"/>
  <c r="P7" i="4" s="1"/>
  <c r="Z10" i="13"/>
  <c r="X7" i="4" s="1"/>
  <c r="AH10" i="13"/>
  <c r="AF7" i="4" s="1"/>
  <c r="L9" i="13"/>
  <c r="J6" i="4" s="1"/>
  <c r="T9" i="13"/>
  <c r="AB9" i="13"/>
  <c r="Z6" i="4" s="1"/>
  <c r="F9" i="13"/>
  <c r="D6" i="4" s="1"/>
  <c r="N6" i="13"/>
  <c r="L3" i="4" s="1"/>
  <c r="V6" i="13"/>
  <c r="T3" i="4" s="1"/>
  <c r="AD6" i="13"/>
  <c r="AB3" i="4" s="1"/>
  <c r="P48" i="13"/>
  <c r="N7" i="6" s="1"/>
  <c r="J47" i="13"/>
  <c r="H6" i="6" s="1"/>
  <c r="AH47" i="13"/>
  <c r="AF6" i="6" s="1"/>
  <c r="F44" i="13"/>
  <c r="D3" i="6" s="1"/>
  <c r="L10" i="13"/>
  <c r="J7" i="4" s="1"/>
  <c r="AD9" i="13"/>
  <c r="AB6" i="4" s="1"/>
  <c r="G48" i="13"/>
  <c r="E7" i="6" s="1"/>
  <c r="O48" i="13"/>
  <c r="M7" i="6" s="1"/>
  <c r="W48" i="13"/>
  <c r="U7" i="6" s="1"/>
  <c r="AE48" i="13"/>
  <c r="AC7" i="6" s="1"/>
  <c r="I47" i="13"/>
  <c r="G6" i="6" s="1"/>
  <c r="Q47" i="13"/>
  <c r="O6" i="6" s="1"/>
  <c r="Y47" i="13"/>
  <c r="W6" i="6" s="1"/>
  <c r="AG47" i="13"/>
  <c r="AE6" i="6" s="1"/>
  <c r="K44" i="13"/>
  <c r="I3" i="6" s="1"/>
  <c r="S44" i="13"/>
  <c r="Q3" i="6" s="1"/>
  <c r="AA44" i="13"/>
  <c r="Y3" i="6" s="1"/>
  <c r="AG3" i="6"/>
  <c r="K10" i="13"/>
  <c r="I7" i="4" s="1"/>
  <c r="S10" i="13"/>
  <c r="Q7" i="4" s="1"/>
  <c r="AA10" i="13"/>
  <c r="Y7" i="4" s="1"/>
  <c r="AG7" i="4"/>
  <c r="M9" i="13"/>
  <c r="K6" i="4" s="1"/>
  <c r="U9" i="13"/>
  <c r="S6" i="4" s="1"/>
  <c r="AC9" i="13"/>
  <c r="AA6" i="4" s="1"/>
  <c r="G6" i="13"/>
  <c r="E3" i="4" s="1"/>
  <c r="O6" i="13"/>
  <c r="M3" i="4" s="1"/>
  <c r="W6" i="13"/>
  <c r="U3" i="4" s="1"/>
  <c r="AE6" i="13"/>
  <c r="AC3" i="4" s="1"/>
  <c r="X48" i="13"/>
  <c r="V7" i="6" s="1"/>
  <c r="R47" i="13"/>
  <c r="P6" i="6" s="1"/>
  <c r="L44" i="13"/>
  <c r="J3" i="6" s="1"/>
  <c r="AB44" i="13"/>
  <c r="Z3" i="6" s="1"/>
  <c r="V9" i="13"/>
  <c r="T6" i="4" s="1"/>
  <c r="I48" i="13"/>
  <c r="G7" i="6" s="1"/>
  <c r="Q48" i="13"/>
  <c r="O7" i="6" s="1"/>
  <c r="Y48" i="13"/>
  <c r="W7" i="6" s="1"/>
  <c r="AG48" i="13"/>
  <c r="AE7" i="6" s="1"/>
  <c r="K47" i="13"/>
  <c r="I6" i="6" s="1"/>
  <c r="S47" i="13"/>
  <c r="Q6" i="6" s="1"/>
  <c r="AA47" i="13"/>
  <c r="Y6" i="6" s="1"/>
  <c r="AG6" i="6"/>
  <c r="M44" i="13"/>
  <c r="K3" i="6" s="1"/>
  <c r="U44" i="13"/>
  <c r="S3" i="6" s="1"/>
  <c r="AC44" i="13"/>
  <c r="AA3" i="6" s="1"/>
  <c r="M10" i="13"/>
  <c r="K7" i="4" s="1"/>
  <c r="U10" i="13"/>
  <c r="S7" i="4" s="1"/>
  <c r="AC10" i="13"/>
  <c r="AA7" i="4" s="1"/>
  <c r="G9" i="13"/>
  <c r="E6" i="4" s="1"/>
  <c r="O9" i="13"/>
  <c r="M6" i="4" s="1"/>
  <c r="W9" i="13"/>
  <c r="U6" i="4" s="1"/>
  <c r="AE9" i="13"/>
  <c r="AC6" i="4" s="1"/>
  <c r="I6" i="13"/>
  <c r="G3" i="4" s="1"/>
  <c r="Q6" i="13"/>
  <c r="O3" i="4" s="1"/>
  <c r="Y6" i="13"/>
  <c r="W3" i="4" s="1"/>
  <c r="AG6" i="13"/>
  <c r="AE3" i="4" s="1"/>
  <c r="T48" i="13"/>
  <c r="R7" i="6" s="1"/>
  <c r="N47" i="13"/>
  <c r="L6" i="6" s="1"/>
  <c r="H44" i="13"/>
  <c r="F3" i="6" s="1"/>
  <c r="AF44" i="13"/>
  <c r="AD3" i="6" s="1"/>
  <c r="P10" i="13"/>
  <c r="N7" i="4" s="1"/>
  <c r="J9" i="13"/>
  <c r="H6" i="4" s="1"/>
  <c r="AH9" i="13"/>
  <c r="AF6" i="4" s="1"/>
  <c r="D3" i="4"/>
  <c r="F10" i="13"/>
  <c r="D7" i="4" s="1"/>
  <c r="X6" i="13"/>
  <c r="V3" i="4" s="1"/>
  <c r="J48" i="13"/>
  <c r="H7" i="6" s="1"/>
  <c r="R48" i="13"/>
  <c r="P7" i="6" s="1"/>
  <c r="Z48" i="13"/>
  <c r="X7" i="6" s="1"/>
  <c r="AH48" i="13"/>
  <c r="AF7" i="6" s="1"/>
  <c r="L47" i="13"/>
  <c r="J6" i="6" s="1"/>
  <c r="T47" i="13"/>
  <c r="R6" i="6" s="1"/>
  <c r="AB47" i="13"/>
  <c r="Z6" i="6" s="1"/>
  <c r="F47" i="13"/>
  <c r="D6" i="6" s="1"/>
  <c r="N44" i="13"/>
  <c r="L3" i="6" s="1"/>
  <c r="V44" i="13"/>
  <c r="T3" i="6" s="1"/>
  <c r="AD44" i="13"/>
  <c r="AB3" i="6" s="1"/>
  <c r="N10" i="13"/>
  <c r="L7" i="4" s="1"/>
  <c r="V10" i="13"/>
  <c r="T7" i="4" s="1"/>
  <c r="AD10" i="13"/>
  <c r="AB7" i="4" s="1"/>
  <c r="H9" i="13"/>
  <c r="F6" i="4" s="1"/>
  <c r="P9" i="13"/>
  <c r="N6" i="4" s="1"/>
  <c r="X9" i="13"/>
  <c r="V6" i="4" s="1"/>
  <c r="AF9" i="13"/>
  <c r="AD6" i="4" s="1"/>
  <c r="J6" i="13"/>
  <c r="H3" i="4" s="1"/>
  <c r="R6" i="13"/>
  <c r="P3" i="4" s="1"/>
  <c r="Z6" i="13"/>
  <c r="X3" i="4" s="1"/>
  <c r="AH6" i="13"/>
  <c r="AF3" i="4" s="1"/>
  <c r="L48" i="13"/>
  <c r="J7" i="6" s="1"/>
  <c r="F48" i="13"/>
  <c r="D7" i="6" s="1"/>
  <c r="AD47" i="13"/>
  <c r="AB6" i="6" s="1"/>
  <c r="X44" i="13"/>
  <c r="V3" i="6" s="1"/>
  <c r="H10" i="13"/>
  <c r="F7" i="4" s="1"/>
  <c r="AF10" i="13"/>
  <c r="AD7" i="4" s="1"/>
  <c r="Z9" i="13"/>
  <c r="X6" i="4" s="1"/>
  <c r="T6" i="13"/>
  <c r="R3" i="4" s="1"/>
  <c r="T10" i="13"/>
  <c r="R7" i="4" s="1"/>
  <c r="H6" i="13"/>
  <c r="F3" i="4" s="1"/>
  <c r="K48" i="13"/>
  <c r="I7" i="6" s="1"/>
  <c r="S48" i="13"/>
  <c r="Q7" i="6" s="1"/>
  <c r="AA48" i="13"/>
  <c r="Y7" i="6" s="1"/>
  <c r="AG7" i="6"/>
  <c r="M47" i="13"/>
  <c r="K6" i="6" s="1"/>
  <c r="U47" i="13"/>
  <c r="S6" i="6" s="1"/>
  <c r="AC47" i="13"/>
  <c r="AA6" i="6" s="1"/>
  <c r="G44" i="13"/>
  <c r="E3" i="6" s="1"/>
  <c r="O44" i="13"/>
  <c r="M3" i="6" s="1"/>
  <c r="W44" i="13"/>
  <c r="U3" i="6" s="1"/>
  <c r="AE44" i="13"/>
  <c r="AC3" i="6" s="1"/>
  <c r="G10" i="13"/>
  <c r="E7" i="4" s="1"/>
  <c r="O10" i="13"/>
  <c r="M7" i="4" s="1"/>
  <c r="W10" i="13"/>
  <c r="U7" i="4" s="1"/>
  <c r="AE10" i="13"/>
  <c r="AC7" i="4" s="1"/>
  <c r="I9" i="13"/>
  <c r="G6" i="4" s="1"/>
  <c r="Q9" i="13"/>
  <c r="O6" i="4" s="1"/>
  <c r="Y9" i="13"/>
  <c r="W6" i="4" s="1"/>
  <c r="AG9" i="13"/>
  <c r="AE6" i="4" s="1"/>
  <c r="K6" i="13"/>
  <c r="I3" i="4" s="1"/>
  <c r="S6" i="13"/>
  <c r="Q3" i="4" s="1"/>
  <c r="AA6" i="13"/>
  <c r="Y3" i="4" s="1"/>
  <c r="AG3" i="4"/>
  <c r="AB48" i="13"/>
  <c r="Z7" i="6" s="1"/>
  <c r="V47" i="13"/>
  <c r="T6" i="6" s="1"/>
  <c r="P44" i="13"/>
  <c r="N3" i="6" s="1"/>
  <c r="X10" i="13"/>
  <c r="V7" i="4" s="1"/>
  <c r="R9" i="13"/>
  <c r="P6" i="4" s="1"/>
  <c r="L6" i="13"/>
  <c r="J3" i="4" s="1"/>
  <c r="AB6" i="13"/>
  <c r="Z3" i="4" s="1"/>
  <c r="AB10" i="13"/>
  <c r="Z7" i="4" s="1"/>
  <c r="P6" i="13"/>
  <c r="N3" i="4" s="1"/>
  <c r="G67" i="13"/>
  <c r="E7" i="10" s="1"/>
  <c r="O67" i="13"/>
  <c r="M7" i="10" s="1"/>
  <c r="W67" i="13"/>
  <c r="U7" i="10" s="1"/>
  <c r="AE67" i="13"/>
  <c r="AC7" i="10" s="1"/>
  <c r="I66" i="13"/>
  <c r="G6" i="10" s="1"/>
  <c r="Q66" i="13"/>
  <c r="O6" i="10" s="1"/>
  <c r="Y66" i="13"/>
  <c r="W6" i="10" s="1"/>
  <c r="AG66" i="13"/>
  <c r="AE6" i="10" s="1"/>
  <c r="K63" i="13"/>
  <c r="I3" i="10" s="1"/>
  <c r="S63" i="13"/>
  <c r="Q3" i="10" s="1"/>
  <c r="AA63" i="13"/>
  <c r="Y3" i="10" s="1"/>
  <c r="AG3" i="10"/>
  <c r="K29" i="13"/>
  <c r="I7" i="9" s="1"/>
  <c r="S29" i="13"/>
  <c r="Q7" i="9" s="1"/>
  <c r="AA29" i="13"/>
  <c r="Y7" i="9" s="1"/>
  <c r="AG7" i="9"/>
  <c r="M28" i="13"/>
  <c r="K6" i="9" s="1"/>
  <c r="U28" i="13"/>
  <c r="S6" i="9" s="1"/>
  <c r="AC28" i="13"/>
  <c r="AA6" i="9" s="1"/>
  <c r="G25" i="13"/>
  <c r="E3" i="9" s="1"/>
  <c r="O25" i="13"/>
  <c r="M3" i="9" s="1"/>
  <c r="W25" i="13"/>
  <c r="U3" i="9" s="1"/>
  <c r="AE25" i="13"/>
  <c r="AC3" i="9" s="1"/>
  <c r="Z67" i="13"/>
  <c r="X7" i="10" s="1"/>
  <c r="T66" i="13"/>
  <c r="R6" i="10" s="1"/>
  <c r="N63" i="13"/>
  <c r="L3" i="10" s="1"/>
  <c r="N29" i="13"/>
  <c r="L7" i="9" s="1"/>
  <c r="H28" i="13"/>
  <c r="F6" i="9" s="1"/>
  <c r="AF28" i="13"/>
  <c r="AD6" i="9" s="1"/>
  <c r="Z25" i="13"/>
  <c r="X3" i="9" s="1"/>
  <c r="H67" i="13"/>
  <c r="F7" i="10" s="1"/>
  <c r="P67" i="13"/>
  <c r="N7" i="10" s="1"/>
  <c r="X67" i="13"/>
  <c r="V7" i="10" s="1"/>
  <c r="AF67" i="13"/>
  <c r="AD7" i="10" s="1"/>
  <c r="J66" i="13"/>
  <c r="H6" i="10" s="1"/>
  <c r="R66" i="13"/>
  <c r="P6" i="10" s="1"/>
  <c r="Z66" i="13"/>
  <c r="X6" i="10" s="1"/>
  <c r="AH66" i="13"/>
  <c r="AF6" i="10" s="1"/>
  <c r="L63" i="13"/>
  <c r="J3" i="10" s="1"/>
  <c r="T63" i="13"/>
  <c r="R3" i="10" s="1"/>
  <c r="AB63" i="13"/>
  <c r="Z3" i="10" s="1"/>
  <c r="F63" i="13"/>
  <c r="D3" i="10" s="1"/>
  <c r="L29" i="13"/>
  <c r="J7" i="9" s="1"/>
  <c r="T29" i="13"/>
  <c r="R7" i="9" s="1"/>
  <c r="AB29" i="13"/>
  <c r="Z7" i="9" s="1"/>
  <c r="F29" i="13"/>
  <c r="D7" i="9" s="1"/>
  <c r="N28" i="13"/>
  <c r="L6" i="9" s="1"/>
  <c r="V28" i="13"/>
  <c r="T6" i="9" s="1"/>
  <c r="AD28" i="13"/>
  <c r="AB6" i="9" s="1"/>
  <c r="H25" i="13"/>
  <c r="F3" i="9" s="1"/>
  <c r="P25" i="13"/>
  <c r="N3" i="9" s="1"/>
  <c r="X25" i="13"/>
  <c r="V3" i="9" s="1"/>
  <c r="AF25" i="13"/>
  <c r="AD3" i="9" s="1"/>
  <c r="J67" i="13"/>
  <c r="H7" i="10" s="1"/>
  <c r="AH67" i="13"/>
  <c r="AF7" i="10" s="1"/>
  <c r="AB66" i="13"/>
  <c r="Z6" i="10" s="1"/>
  <c r="V63" i="13"/>
  <c r="T3" i="10" s="1"/>
  <c r="AD29" i="13"/>
  <c r="AB7" i="9" s="1"/>
  <c r="X28" i="13"/>
  <c r="V6" i="9" s="1"/>
  <c r="R25" i="13"/>
  <c r="P3" i="9" s="1"/>
  <c r="I67" i="13"/>
  <c r="G7" i="10" s="1"/>
  <c r="Q67" i="13"/>
  <c r="O7" i="10" s="1"/>
  <c r="Y67" i="13"/>
  <c r="W7" i="10" s="1"/>
  <c r="AG67" i="13"/>
  <c r="AE7" i="10" s="1"/>
  <c r="K66" i="13"/>
  <c r="I6" i="10" s="1"/>
  <c r="S66" i="13"/>
  <c r="Q6" i="10" s="1"/>
  <c r="AA66" i="13"/>
  <c r="Y6" i="10" s="1"/>
  <c r="AG6" i="10"/>
  <c r="M63" i="13"/>
  <c r="K3" i="10" s="1"/>
  <c r="U63" i="13"/>
  <c r="S3" i="10" s="1"/>
  <c r="AC63" i="13"/>
  <c r="AA3" i="10" s="1"/>
  <c r="M29" i="13"/>
  <c r="K7" i="9" s="1"/>
  <c r="U29" i="13"/>
  <c r="S7" i="9" s="1"/>
  <c r="AC29" i="13"/>
  <c r="AA7" i="9" s="1"/>
  <c r="G28" i="13"/>
  <c r="E6" i="9" s="1"/>
  <c r="O28" i="13"/>
  <c r="M6" i="9" s="1"/>
  <c r="W28" i="13"/>
  <c r="U6" i="9" s="1"/>
  <c r="AE28" i="13"/>
  <c r="AC6" i="9" s="1"/>
  <c r="I25" i="13"/>
  <c r="G3" i="9" s="1"/>
  <c r="Q25" i="13"/>
  <c r="O3" i="9" s="1"/>
  <c r="Y25" i="13"/>
  <c r="W3" i="9" s="1"/>
  <c r="AG25" i="13"/>
  <c r="AE3" i="9" s="1"/>
  <c r="R67" i="13"/>
  <c r="P7" i="10" s="1"/>
  <c r="L66" i="13"/>
  <c r="J6" i="10" s="1"/>
  <c r="F66" i="13"/>
  <c r="D6" i="10" s="1"/>
  <c r="AD63" i="13"/>
  <c r="AB3" i="10" s="1"/>
  <c r="V29" i="13"/>
  <c r="T7" i="9" s="1"/>
  <c r="P28" i="13"/>
  <c r="N6" i="9" s="1"/>
  <c r="J25" i="13"/>
  <c r="H3" i="9" s="1"/>
  <c r="AH25" i="13"/>
  <c r="AF3" i="9" s="1"/>
  <c r="K67" i="13"/>
  <c r="I7" i="10" s="1"/>
  <c r="S67" i="13"/>
  <c r="Q7" i="10" s="1"/>
  <c r="AA67" i="13"/>
  <c r="Y7" i="10" s="1"/>
  <c r="AG7" i="10"/>
  <c r="M66" i="13"/>
  <c r="K6" i="10" s="1"/>
  <c r="U66" i="13"/>
  <c r="S6" i="10" s="1"/>
  <c r="AC66" i="13"/>
  <c r="AA6" i="10" s="1"/>
  <c r="G63" i="13"/>
  <c r="E3" i="10" s="1"/>
  <c r="O63" i="13"/>
  <c r="M3" i="10" s="1"/>
  <c r="W63" i="13"/>
  <c r="U3" i="10" s="1"/>
  <c r="AE63" i="13"/>
  <c r="AC3" i="10" s="1"/>
  <c r="G29" i="13"/>
  <c r="E7" i="9" s="1"/>
  <c r="O29" i="13"/>
  <c r="M7" i="9" s="1"/>
  <c r="W29" i="13"/>
  <c r="U7" i="9" s="1"/>
  <c r="AE29" i="13"/>
  <c r="AC7" i="9" s="1"/>
  <c r="I28" i="13"/>
  <c r="G6" i="9" s="1"/>
  <c r="Q28" i="13"/>
  <c r="O6" i="9" s="1"/>
  <c r="Y28" i="13"/>
  <c r="W6" i="9" s="1"/>
  <c r="AG28" i="13"/>
  <c r="AE6" i="9" s="1"/>
  <c r="K25" i="13"/>
  <c r="I3" i="9" s="1"/>
  <c r="S25" i="13"/>
  <c r="Q3" i="9" s="1"/>
  <c r="AA25" i="13"/>
  <c r="Y3" i="9" s="1"/>
  <c r="AD67" i="13"/>
  <c r="AF66" i="13"/>
  <c r="AD6" i="10" s="1"/>
  <c r="Z63" i="13"/>
  <c r="X3" i="10" s="1"/>
  <c r="AH29" i="13"/>
  <c r="AF7" i="9" s="1"/>
  <c r="AB28" i="13"/>
  <c r="Z6" i="9" s="1"/>
  <c r="V25" i="13"/>
  <c r="T3" i="9" s="1"/>
  <c r="L67" i="13"/>
  <c r="J7" i="10" s="1"/>
  <c r="T67" i="13"/>
  <c r="R7" i="10" s="1"/>
  <c r="AB67" i="13"/>
  <c r="Z7" i="10" s="1"/>
  <c r="F67" i="13"/>
  <c r="D7" i="10" s="1"/>
  <c r="N66" i="13"/>
  <c r="L6" i="10" s="1"/>
  <c r="V66" i="13"/>
  <c r="T6" i="10" s="1"/>
  <c r="AD66" i="13"/>
  <c r="AB6" i="10" s="1"/>
  <c r="H63" i="13"/>
  <c r="F3" i="10" s="1"/>
  <c r="P63" i="13"/>
  <c r="N3" i="10" s="1"/>
  <c r="X63" i="13"/>
  <c r="V3" i="10" s="1"/>
  <c r="AF63" i="13"/>
  <c r="AD3" i="10" s="1"/>
  <c r="H29" i="13"/>
  <c r="F7" i="9" s="1"/>
  <c r="P29" i="13"/>
  <c r="N7" i="9" s="1"/>
  <c r="X29" i="13"/>
  <c r="V7" i="9" s="1"/>
  <c r="AF29" i="13"/>
  <c r="AD7" i="9" s="1"/>
  <c r="J28" i="13"/>
  <c r="H6" i="9" s="1"/>
  <c r="R28" i="13"/>
  <c r="P6" i="9" s="1"/>
  <c r="Z28" i="13"/>
  <c r="X6" i="9" s="1"/>
  <c r="AH28" i="13"/>
  <c r="AF6" i="9" s="1"/>
  <c r="L25" i="13"/>
  <c r="J3" i="9" s="1"/>
  <c r="T25" i="13"/>
  <c r="R3" i="9" s="1"/>
  <c r="AB25" i="13"/>
  <c r="Z3" i="9" s="1"/>
  <c r="D3" i="9"/>
  <c r="V67" i="13"/>
  <c r="T7" i="10" s="1"/>
  <c r="P66" i="13"/>
  <c r="N6" i="10" s="1"/>
  <c r="J63" i="13"/>
  <c r="H3" i="10" s="1"/>
  <c r="R29" i="13"/>
  <c r="P7" i="9" s="1"/>
  <c r="L28" i="13"/>
  <c r="J6" i="9" s="1"/>
  <c r="N25" i="13"/>
  <c r="L3" i="9" s="1"/>
  <c r="M67" i="13"/>
  <c r="K7" i="10" s="1"/>
  <c r="U67" i="13"/>
  <c r="S7" i="10" s="1"/>
  <c r="AC67" i="13"/>
  <c r="AA7" i="10" s="1"/>
  <c r="G66" i="13"/>
  <c r="E6" i="10" s="1"/>
  <c r="O66" i="13"/>
  <c r="M6" i="10" s="1"/>
  <c r="W66" i="13"/>
  <c r="U6" i="10" s="1"/>
  <c r="AE66" i="13"/>
  <c r="AC6" i="10" s="1"/>
  <c r="I63" i="13"/>
  <c r="G3" i="10" s="1"/>
  <c r="Q63" i="13"/>
  <c r="O3" i="10" s="1"/>
  <c r="Y63" i="13"/>
  <c r="W3" i="10" s="1"/>
  <c r="AG63" i="13"/>
  <c r="AE3" i="10" s="1"/>
  <c r="I29" i="13"/>
  <c r="G7" i="9" s="1"/>
  <c r="Q29" i="13"/>
  <c r="O7" i="9" s="1"/>
  <c r="Y29" i="13"/>
  <c r="W7" i="9" s="1"/>
  <c r="AG29" i="13"/>
  <c r="AE7" i="9" s="1"/>
  <c r="K28" i="13"/>
  <c r="I6" i="9" s="1"/>
  <c r="S28" i="13"/>
  <c r="Q6" i="9" s="1"/>
  <c r="AA28" i="13"/>
  <c r="Y6" i="9" s="1"/>
  <c r="AG6" i="9"/>
  <c r="M25" i="13"/>
  <c r="K3" i="9" s="1"/>
  <c r="U25" i="13"/>
  <c r="S3" i="9" s="1"/>
  <c r="AC25" i="13"/>
  <c r="AA3" i="9" s="1"/>
  <c r="N67" i="13"/>
  <c r="L7" i="10" s="1"/>
  <c r="H66" i="13"/>
  <c r="F6" i="10" s="1"/>
  <c r="X66" i="13"/>
  <c r="V6" i="10" s="1"/>
  <c r="R63" i="13"/>
  <c r="P3" i="10" s="1"/>
  <c r="AH63" i="13"/>
  <c r="AF3" i="10" s="1"/>
  <c r="J29" i="13"/>
  <c r="H7" i="9" s="1"/>
  <c r="Z29" i="13"/>
  <c r="X7" i="9" s="1"/>
  <c r="T28" i="13"/>
  <c r="R6" i="9" s="1"/>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E9" i="13"/>
  <c r="C6" i="4" s="1"/>
  <c r="E48" i="13"/>
  <c r="C7" i="6" s="1"/>
  <c r="E10" i="13"/>
  <c r="C7" i="4" s="1"/>
  <c r="R6" i="4"/>
  <c r="E44" i="13"/>
  <c r="C3" i="6" s="1"/>
  <c r="AE7" i="4"/>
  <c r="E47" i="13"/>
  <c r="C6" i="6" s="1"/>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E66" i="13"/>
  <c r="C6" i="10" s="1"/>
  <c r="AG3" i="9"/>
  <c r="AB7" i="10"/>
  <c r="E63" i="13"/>
  <c r="C3" i="10" s="1"/>
  <c r="C3" i="9"/>
  <c r="E67" i="13"/>
  <c r="C7" i="10" s="1"/>
  <c r="E28" i="13"/>
  <c r="C6" i="9" s="1"/>
  <c r="E29" i="13"/>
  <c r="C7" i="9" s="1"/>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<sst xmlns="http://schemas.openxmlformats.org/spreadsheetml/2006/main" count="2046" uniqueCount="845">
  <si>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</si>
  <si>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</si>
  <si>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</si>
  <si>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</si>
  <si>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</si>
  <si>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</si>
  <si>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</si>
  <si>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</si>
  <si>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</si>
  <si>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</si>
  <si>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</si>
  <si>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</si>
  <si>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</si>
  <si>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</si>
  <si>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</si>
  <si>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</si>
  <si>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</si>
  <si>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</si>
  <si>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</si>
  <si>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</si>
  <si>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</si>
  <si>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</si>
  <si>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</si>
  <si>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</si>
  <si>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</si>
  <si>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</si>
  <si>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</si>
  <si>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</si>
  <si>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</si>
  <si>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</si>
  <si>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</si>
  <si>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</si>
  <si>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</si>
  <si>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</si>
  <si>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</si>
  <si>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</si>
  <si>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</si>
  <si>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</si>
  <si>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</si>
  <si>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</si>
  <si>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</si>
  <si>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</si>
  <si>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</si>
  <si>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</si>
  <si>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</si>
  <si>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</si>
  <si>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</si>
  <si>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</si>
  <si>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</si>
  <si>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</si>
  <si>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</si>
  <si>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</si>
  <si>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</si>
  <si>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</si>
  <si>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</si>
  <si>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</si>
  <si>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</si>
  <si>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</si>
  <si>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</si>
  <si>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</si>
  <si>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</si>
  <si>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</si>
  <si>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</si>
  <si>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</si>
  <si>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</si>
  <si>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</si>
  <si>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</si>
  <si>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</si>
  <si>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</si>
  <si>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</si>
  <si>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</si>
  <si>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</si>
  <si>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</si>
  <si>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</si>
  <si>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</si>
  <si>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</si>
  <si>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</si>
  <si>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</si>
  <si>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</si>
  <si>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</si>
  <si>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</si>
  <si>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</si>
  <si>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</si>
  <si>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</si>
  <si>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</si>
  <si>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</si>
  <si>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</si>
  <si>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</si>
  <si>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</si>
  <si>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</si>
  <si>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</si>
  <si>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</si>
  <si>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</si>
  <si>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</si>
  <si>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</si>
  <si>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</si>
  <si>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</si>
  <si>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</si>
  <si>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</si>
  <si>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</si>
  <si>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</si>
  <si>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</si>
  <si>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</si>
  <si>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</si>
  <si>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</si>
  <si>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</si>
  <si>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</si>
  <si>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</si>
  <si>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</si>
  <si>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</si>
  <si>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</si>
  <si>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</si>
  <si>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</si>
  <si>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</si>
  <si>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</si>
  <si>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</si>
  <si>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</si>
  <si>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</si>
  <si>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</si>
  <si>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</si>
  <si>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</si>
  <si>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</si>
  <si>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</si>
  <si>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</si>
  <si>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</si>
  <si>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</si>
  <si>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</si>
  <si>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</si>
  <si>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</si>
  <si>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</si>
  <si>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</si>
  <si>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</si>
  <si>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</si>
  <si>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</si>
  <si>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</si>
  <si>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</si>
  <si>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</si>
  <si>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</si>
  <si>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</si>
  <si>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</si>
  <si>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</si>
  <si>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</si>
  <si>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</si>
  <si>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</si>
  <si>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</si>
  <si>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</si>
  <si>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</si>
  <si>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</si>
  <si>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</si>
  <si>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</si>
  <si>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</si>
  <si>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</si>
  <si>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</si>
  <si>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</si>
  <si>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</si>
  <si>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</si>
  <si>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</si>
  <si>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</si>
  <si>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</si>
  <si>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</si>
  <si>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</si>
  <si>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</si>
  <si>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</si>
  <si>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</si>
  <si>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</si>
  <si>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</si>
  <si>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</si>
  <si>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</si>
  <si>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</si>
  <si>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</si>
  <si>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</si>
  <si>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</si>
  <si>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</si>
  <si>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</si>
  <si>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</si>
  <si>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</si>
  <si>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</si>
  <si>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</si>
  <si>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</si>
  <si>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</si>
  <si>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</si>
  <si>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</si>
  <si>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</si>
  <si>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</si>
  <si>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</si>
  <si>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</si>
  <si>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</si>
  <si>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</si>
  <si>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</si>
  <si>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</si>
  <si>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millions</t>
  </si>
  <si>
    <t>Electric Other</t>
  </si>
  <si>
    <t>Natural Gas Heat Pumps</t>
  </si>
  <si>
    <t>Natural Gas Other</t>
  </si>
  <si>
    <t>Distillate Fuel Oil</t>
  </si>
  <si>
    <t>Kerosene</t>
  </si>
  <si>
    <t>Wood Stoves</t>
  </si>
  <si>
    <t>Geothermal Heat Pumps</t>
  </si>
  <si>
    <t>Total</t>
  </si>
  <si>
    <t>Space Cooling (million units)</t>
  </si>
  <si>
    <t>Central Air Conditioners</t>
  </si>
  <si>
    <t>Room Air Conditioners</t>
  </si>
  <si>
    <t>Water Heaters (million units)</t>
  </si>
  <si>
    <t>Electric</t>
  </si>
  <si>
    <t>Natural Gas</t>
  </si>
  <si>
    <t>Solar Thermal</t>
  </si>
  <si>
    <t>Cooking Equipment (million units)</t>
  </si>
  <si>
    <t>Clothes Dryers (million units)</t>
  </si>
  <si>
    <t>Other Appliances (million units)</t>
  </si>
  <si>
    <t>Refrigerators</t>
  </si>
  <si>
    <t>Freezers</t>
  </si>
  <si>
    <t>Electric Heat Pumps (HSPF)</t>
  </si>
  <si>
    <t>HSPF</t>
  </si>
  <si>
    <t>Natural Gas Heat Pumps (GCOP)</t>
  </si>
  <si>
    <t>GCOP</t>
  </si>
  <si>
    <t>Geothermal Heat Pumps (COP)</t>
  </si>
  <si>
    <t>COP</t>
  </si>
  <si>
    <t>Natural Gas Furnace (AFUE)</t>
  </si>
  <si>
    <t>AFUE</t>
  </si>
  <si>
    <t>Distillate Furnace (AFUE)</t>
  </si>
  <si>
    <t>Space Cooling</t>
  </si>
  <si>
    <t>Electric Heat Pumps (SEER)</t>
  </si>
  <si>
    <t>SEER</t>
  </si>
  <si>
    <t>Geothermal Heat Pumps (EER)</t>
  </si>
  <si>
    <t>EER</t>
  </si>
  <si>
    <t>Central Air Conditioners (SEER)</t>
  </si>
  <si>
    <t>Room Air Conditioners (EER)</t>
  </si>
  <si>
    <t>Water Heaters</t>
  </si>
  <si>
    <t>Electric (EF)</t>
  </si>
  <si>
    <t>EF</t>
  </si>
  <si>
    <t>Natural Gas (EF)</t>
  </si>
  <si>
    <t>Distillate Fuel Oil (EF)</t>
  </si>
  <si>
    <t>Propane (EF)</t>
  </si>
  <si>
    <t>Other Appliances (kilowatthours per year)</t>
  </si>
  <si>
    <t>kWh</t>
  </si>
  <si>
    <t>Building Shell Efficiency Index</t>
  </si>
  <si>
    <t>Space Heating</t>
  </si>
  <si>
    <t>Pre-2015 Homes</t>
  </si>
  <si>
    <t>2015=1.00</t>
  </si>
  <si>
    <t>New Construction</t>
  </si>
  <si>
    <t>All Homes</t>
  </si>
  <si>
    <t>Distributed Generation and</t>
  </si>
  <si>
    <t>Combined Heat and Power</t>
  </si>
  <si>
    <t>Natural Gas Fuel Cells</t>
  </si>
  <si>
    <t>GW</t>
  </si>
  <si>
    <t>Solar Photovoltaic</t>
  </si>
  <si>
    <t>Wind</t>
  </si>
  <si>
    <t>billion kWh</t>
  </si>
  <si>
    <t>Disposition</t>
  </si>
  <si>
    <t>Sales to the Grid</t>
  </si>
  <si>
    <t>Generation for Own Use</t>
  </si>
  <si>
    <t>Energy Input (trillion Btu)</t>
  </si>
  <si>
    <t>trillion Btu</t>
  </si>
  <si>
    <t>Table 22.  Commercial Sector Energy Consumption, Floorspace, Equipment Efficiency, and Distributed Generation</t>
  </si>
  <si>
    <t>https://www.eia.gov/outlooks/aeo/data/browser/#/?id=32-AEO2021&amp;region=0-0&amp;cases=highogs&amp;start=2019&amp;end=2050&amp;f=A&amp;sourcekey=0</t>
  </si>
  <si>
    <t>Energy Consumption (quadrillion Btu)</t>
  </si>
  <si>
    <t>Assembly</t>
  </si>
  <si>
    <t>quads</t>
  </si>
  <si>
    <t>Education</t>
  </si>
  <si>
    <t>Food Sales</t>
  </si>
  <si>
    <t>Food Service</t>
  </si>
  <si>
    <t>Health Care</t>
  </si>
  <si>
    <t>Lodging</t>
  </si>
  <si>
    <t>Office - Large</t>
  </si>
  <si>
    <t>Office - Small</t>
  </si>
  <si>
    <t>Mercantile/Service</t>
  </si>
  <si>
    <t>Warehouse</t>
  </si>
  <si>
    <t>Other</t>
  </si>
  <si>
    <t>(billion square feet)</t>
  </si>
  <si>
    <t>billion sq ft</t>
  </si>
  <si>
    <t>Btu Out/Btu In</t>
  </si>
  <si>
    <t>Water Heating</t>
  </si>
  <si>
    <t>Ventilation (cubic feet per minute per Btu)</t>
  </si>
  <si>
    <t>cu ft/minute/Btu</t>
  </si>
  <si>
    <t>Cooking</t>
  </si>
  <si>
    <t>Lighting Efficacy</t>
  </si>
  <si>
    <t>(efficacy in lumens per watt)</t>
  </si>
  <si>
    <t>lumens/watt</t>
  </si>
  <si>
    <t>Refrigeration</t>
  </si>
  <si>
    <t>Petroleum</t>
  </si>
  <si>
    <t>https://www.eia.gov/outlooks/aeo/data/browser/#/?id=30-AEO2021&amp;region=0-0&amp;cases=highogs&amp;start=2019&amp;end=2050&amp;f=A&amp;sourcekey=0</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</si>
  <si>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</si>
  <si>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</si>
  <si>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</si>
  <si>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</si>
  <si>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</si>
  <si>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</si>
  <si>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</si>
  <si>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</si>
  <si>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</si>
  <si>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</si>
  <si>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</si>
  <si>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</si>
  <si>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</si>
  <si>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</si>
  <si>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</si>
  <si>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</si>
  <si>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</si>
  <si>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</si>
  <si>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</si>
  <si>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</si>
  <si>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</si>
  <si>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</si>
  <si>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</si>
  <si>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</si>
  <si>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</si>
  <si>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</si>
  <si>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</si>
  <si>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</si>
  <si>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</si>
  <si>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</si>
  <si>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</si>
  <si>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</si>
  <si>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</si>
  <si>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</si>
  <si>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</si>
  <si>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</si>
  <si>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</si>
  <si>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</si>
  <si>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</si>
  <si>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</si>
  <si>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</si>
  <si>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</si>
  <si>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</si>
  <si>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</si>
  <si>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</si>
  <si>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</si>
  <si>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</si>
  <si>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</si>
  <si>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</si>
  <si>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</si>
  <si>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</si>
  <si>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</si>
  <si>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</si>
  <si>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</si>
  <si>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</si>
  <si>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</si>
  <si>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</si>
  <si>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</si>
  <si>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</si>
  <si>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</si>
  <si>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</si>
  <si>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</si>
  <si>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</si>
  <si>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</si>
  <si>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</si>
  <si>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</si>
  <si>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</si>
  <si>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</si>
  <si>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</si>
  <si>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</si>
  <si>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</si>
  <si>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</si>
  <si>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</si>
  <si>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</si>
  <si>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</si>
  <si>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</si>
  <si>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</si>
  <si>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</si>
  <si>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</si>
  <si>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</si>
  <si>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</si>
  <si>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</si>
  <si>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</si>
  <si>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</si>
  <si>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</si>
  <si>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</si>
  <si>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</si>
  <si>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</si>
  <si>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</si>
  <si>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</si>
  <si>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</si>
  <si>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</si>
  <si>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</si>
  <si>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</si>
  <si>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</si>
  <si>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</si>
  <si>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</si>
  <si>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</si>
  <si>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</si>
  <si>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</si>
  <si>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</si>
  <si>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</si>
  <si>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</si>
  <si>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</si>
  <si>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</si>
  <si>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</si>
  <si>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</si>
  <si>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</si>
  <si>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</si>
  <si>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</si>
  <si>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</si>
  <si>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</si>
  <si>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</si>
  <si>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</si>
  <si>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</si>
  <si>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</si>
  <si>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</si>
  <si>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</si>
  <si>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</si>
  <si>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</si>
  <si>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</si>
  <si>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</si>
  <si>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</si>
  <si>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</si>
  <si>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</si>
  <si>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</si>
  <si>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</si>
  <si>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</si>
  <si>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</si>
  <si>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</si>
  <si>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</si>
  <si>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</si>
  <si>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</si>
  <si>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</si>
  <si>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</si>
  <si>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</si>
  <si>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</si>
  <si>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</si>
  <si>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</si>
  <si>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</si>
  <si>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</si>
  <si>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</si>
  <si>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</si>
  <si>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</si>
  <si>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</si>
  <si>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</si>
  <si>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</si>
  <si>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</si>
  <si>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</si>
  <si>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</si>
  <si>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</si>
  <si>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</si>
  <si>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</si>
  <si>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</si>
  <si>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</si>
  <si>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</si>
  <si>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</si>
  <si>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</si>
  <si>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</si>
  <si>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</si>
  <si>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</si>
  <si>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</si>
  <si>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</si>
  <si>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</si>
  <si>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</si>
  <si>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</si>
  <si>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</si>
  <si>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</si>
  <si>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</si>
  <si>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</si>
  <si>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</si>
  <si>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</si>
  <si>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</si>
  <si>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</si>
  <si>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</si>
  <si>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</si>
  <si>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</si>
  <si>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</si>
  <si>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</si>
  <si>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</si>
  <si>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</si>
  <si>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</si>
  <si>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</si>
  <si>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</si>
  <si>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</si>
  <si>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</si>
  <si>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</si>
  <si>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</si>
  <si>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</si>
  <si>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</si>
  <si>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</si>
  <si>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</si>
  <si>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</si>
  <si>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</si>
  <si>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</si>
  <si>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</si>
  <si>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</si>
  <si>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</si>
  <si>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</si>
  <si>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</si>
  <si>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</si>
  <si>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</si>
  <si>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</si>
  <si>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</si>
  <si>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</si>
  <si>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</si>
  <si>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</si>
  <si>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</si>
  <si>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</si>
  <si>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</si>
  <si>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</si>
  <si>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</si>
  <si>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</si>
  <si>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</si>
  <si>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</si>
  <si>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</si>
  <si>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</si>
  <si>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</si>
  <si>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</si>
  <si>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</si>
  <si>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</si>
  <si>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</si>
  <si>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</si>
  <si>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</si>
  <si>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</si>
  <si>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</si>
  <si>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</si>
  <si>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</si>
  <si>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</si>
  <si>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</si>
  <si>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</si>
  <si>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</si>
  <si>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</si>
  <si>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</si>
  <si>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</si>
  <si>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</si>
  <si>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</si>
  <si>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</si>
  <si>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</si>
  <si>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</si>
  <si>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</si>
  <si>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</si>
  <si>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</si>
  <si>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</si>
  <si>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</si>
  <si>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</si>
  <si>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</si>
  <si>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</si>
  <si>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</si>
  <si>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</si>
  <si>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</si>
  <si>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</si>
  <si>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</si>
  <si>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</si>
  <si>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</si>
  <si>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</si>
  <si>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</si>
  <si>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</si>
  <si>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</si>
  <si>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</si>
  <si>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</si>
  <si>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</si>
  <si>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</si>
  <si>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</si>
  <si>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</si>
  <si>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</si>
  <si>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</si>
  <si>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</si>
  <si>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</si>
  <si>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</si>
  <si>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</si>
  <si>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</si>
  <si>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</si>
  <si>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</si>
  <si>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</si>
  <si>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</si>
  <si>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</si>
  <si>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</si>
  <si>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</si>
  <si>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</si>
  <si>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</si>
  <si>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</si>
  <si>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</si>
  <si>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</si>
  <si>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</si>
  <si>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</si>
  <si>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</si>
  <si>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</si>
  <si>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</si>
  <si>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</si>
  <si>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</si>
  <si>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</si>
  <si>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</si>
  <si>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</si>
  <si>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</si>
  <si>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</si>
  <si>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</si>
  <si>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</si>
  <si>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</si>
  <si>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</si>
  <si>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</si>
  <si>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</si>
  <si>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</si>
  <si>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</si>
  <si>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</si>
  <si>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</si>
  <si>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</si>
  <si>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</si>
  <si>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</si>
  <si>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</si>
  <si>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</si>
  <si>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</si>
  <si>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</si>
  <si>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</si>
  <si>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</si>
  <si>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</si>
  <si>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</si>
  <si>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</si>
  <si>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</si>
  <si>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</si>
  <si>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</si>
  <si>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</si>
  <si>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</si>
  <si>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</si>
  <si>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</si>
  <si>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</si>
  <si>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</si>
  <si>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AEO 2022 - HIGH OIL &amp; GAS SUPPLY</t>
  </si>
  <si>
    <t>AEO 2023 - REF</t>
  </si>
  <si>
    <t>Annual Energy Outlook 2023</t>
  </si>
  <si>
    <t>https://www.eia.gov/outlooks/aeo/data/browser/#/?id=30-AEO2023&amp;cases=ref2023&amp;sourcekey=0</t>
  </si>
  <si>
    <t>Thu Apr 13 2023 15:30:28 GMT-0400 (Eastern Daylight Time)</t>
  </si>
  <si>
    <t>Growth (2022-2050)</t>
  </si>
  <si>
    <t>Residential Equipment: Equipment Stock: Main Space Heaters: Electric Heat Pumps: Reference case</t>
  </si>
  <si>
    <t>AEO.2023.REF2023.EQNR_STK_RESD_MSHR_EHP_NA_NA_MILL.A</t>
  </si>
  <si>
    <t>Residential Equipment: Equipment Stock: Main Space Heaters: Electric Other: Reference case</t>
  </si>
  <si>
    <t>AEO.2023.REF2023.EQNR_STK_RESD_MSHR_ELO_NA_NA_MILL.A</t>
  </si>
  <si>
    <t>Residential Equipment: Equipment Stock: Main Space Heaters: Natural Gas Heat Pumps: Reference case</t>
  </si>
  <si>
    <t>AEO.2023.REF2023.EQNR_STK_RESD_MSHR_NHU_NA_NA_MILL.A</t>
  </si>
  <si>
    <t>Residential Equipment: Equipment Stock: Main Space Heaters: Natural Gas Other: Reference case</t>
  </si>
  <si>
    <t>AEO.2023.REF2023.EQNR_STK_RESD_MSHR_NGO_NA_NA_MILL.A</t>
  </si>
  <si>
    <t>Residential Equipment: Equipment Stock: Main Space Heaters: Distillate Fuel Oil: Reference case</t>
  </si>
  <si>
    <t>AEO.2023.REF2023.EQNR_STK_RESD_MSHR_DFO_NA_NA_MILL.A</t>
  </si>
  <si>
    <t>Residential Equipment: Equipment Stock: Main Space Heaters: Propane: Reference case</t>
  </si>
  <si>
    <t>AEO.2023.REF2023.EQNR_STK_RESD_MSHR_PROP_NA_NA_MILL.A</t>
  </si>
  <si>
    <t>Residential Equipment: Equipment Stock: Main Space Heaters: Kerosene: Reference case</t>
  </si>
  <si>
    <t>AEO.2023.REF2023.EQNR_STK_RESD_MSHR_KRS_NA_NA_MILL.A</t>
  </si>
  <si>
    <t>Residential Equipment: Equipment Stock: Main Space Heaters: Wood Stoves: Reference case</t>
  </si>
  <si>
    <t>AEO.2023.REF2023.EQNR_STK_RESD_MSHR_WDS_NA_NA_MILL.A</t>
  </si>
  <si>
    <t>Residential Equipment: Equipment Stock: Main Space Heaters: Geothermal Heat Pumps: Reference case</t>
  </si>
  <si>
    <t>AEO.2023.REF2023.EQNR_STK_RESD_MSHR_GEHP_NA_NA_MILL.A</t>
  </si>
  <si>
    <t>Residential Equipment: Equipment Stock: Main Space Heaters: Total: Reference case</t>
  </si>
  <si>
    <t>AEO.2023.REF2023.EQNR_STK_RESD_MSHR_TOT_NA_NA_MILL.A</t>
  </si>
  <si>
    <t>Residential Equipment: Equipment Stock: Space Cooling: Electric Heat Pumps: Reference case</t>
  </si>
  <si>
    <t>AEO.2023.REF2023.EQNR_STK_RESD_SPC_EHP_NA_NA_MILL.A</t>
  </si>
  <si>
    <t>Residential Equipment: Equipment Stock: Space Cooling: Natural Gas Heat Pumps: Reference case</t>
  </si>
  <si>
    <t>AEO.2023.REF2023.EQNR_STK_RESD_SPC_NHU_NA_NA_MILL.A</t>
  </si>
  <si>
    <t>Residential Equipment: Equipment Stock: Space Cooling: Geothermal Heat Pumps: Reference case</t>
  </si>
  <si>
    <t>AEO.2023.REF2023.EQNR_STK_RESD_SPC_GEHP_NA_NA_MILL.A</t>
  </si>
  <si>
    <t>Residential Equipment: Equipment Stock: Space Cooling: Central Air Conditioners: Reference case</t>
  </si>
  <si>
    <t>AEO.2023.REF2023.EQNR_STK_RESD_SPC_CAC_NA_NA_MILL.A</t>
  </si>
  <si>
    <t>Residential Equipment: Equipment Stock: Space Cooling: Room Air Conditioners: Reference case</t>
  </si>
  <si>
    <t>AEO.2023.REF2023.EQNR_STK_RESD_SPC_RAC_NA_NA_MILL.A</t>
  </si>
  <si>
    <t>Residential Equipment: Equipment Stock: Space Cooling: Total: Reference case</t>
  </si>
  <si>
    <t>AEO.2023.REF2023.EQNR_STK_RESD_SPC_TOT_NA_NA_MILL.A</t>
  </si>
  <si>
    <t>Residential Equipment: Equipment Stock: Water Heaters: Electric: Reference case</t>
  </si>
  <si>
    <t>AEO.2023.REF2023.EQNR_STK_RESD_WHT_ELE_NA_NA_MILL.A</t>
  </si>
  <si>
    <t>Residential Equipment: Equipment Stock: Water Heaters: Natural Gas: Reference case</t>
  </si>
  <si>
    <t>AEO.2023.REF2023.EQNR_STK_RESD_WHT_NG_NA_NA_MILL.A</t>
  </si>
  <si>
    <t>Residential Equipment: Equipment Stock: Water Heaters: Distillate Fuel Oil: Reference case</t>
  </si>
  <si>
    <t>AEO.2023.REF2023.EQNR_STK_RESD_WHT_DFO_NA_NA_MILL.A</t>
  </si>
  <si>
    <t>Residential Equipment: Equipment Stock: Water Heaters: Propane: Reference case</t>
  </si>
  <si>
    <t>AEO.2023.REF2023.EQNR_STK_RESD_WHT_PROP_NA_NA_MILL.A</t>
  </si>
  <si>
    <t>Residential Equipment: Equipment Stock: Water Heaters: Solar Thermal: Reference case</t>
  </si>
  <si>
    <t>AEO.2023.REF2023.EQNR_STK_RESD_WHT_SLR_THERM_NA_MILL.A</t>
  </si>
  <si>
    <t>Residential Equipment: Equipment Stock: Water Heaters: Total: Reference case</t>
  </si>
  <si>
    <t>AEO.2023.REF2023.EQNR_STK_RESD_WHT_TOT_NA_NA_MILL.A</t>
  </si>
  <si>
    <t>Residential Equipment: Equipment Stock: Cooking Equipment: Electric: Reference case</t>
  </si>
  <si>
    <t>AEO.2023.REF2023.EQNR_STK_RESD_CER_ELE_NA_NA_MILL.A</t>
  </si>
  <si>
    <t>Residential Equipment: Equipment Stock: Cooking Equipment: Natural Gas: Reference case</t>
  </si>
  <si>
    <t>AEO.2023.REF2023.EQNR_STK_RESD_CER_NG_NA_NA_MILL.A</t>
  </si>
  <si>
    <t>Residential Equipment: Equipment Stock: Cooking Equipment: Propane: Reference case</t>
  </si>
  <si>
    <t>AEO.2023.REF2023.EQNR_STK_RESD_CER_PROP_NA_NA_MILL.A</t>
  </si>
  <si>
    <t>Residential Equipment: Equipment Stock: Cooking Equipment: Total: Reference case</t>
  </si>
  <si>
    <t>AEO.2023.REF2023.EQNR_STK_RESD_CER_TOT_NA_NA_MILL.A</t>
  </si>
  <si>
    <t>Residential Equipment: Equipment Stock: Clothes Dryers: Electric: Reference case</t>
  </si>
  <si>
    <t>AEO.2023.REF2023.EQNR_STK_RESD_CDR_ELE_NA_NA_MILL.A</t>
  </si>
  <si>
    <t>Residential Equipment: Equipment Stock: Clothes Dryers: Natural Gas: Reference case</t>
  </si>
  <si>
    <t>AEO.2023.REF2023.EQNR_STK_RESD_CDR_NG_NA_NA_MILL.A</t>
  </si>
  <si>
    <t>Residential Equipment: Equipment Stock: Clothes Dryers: Total: Reference case</t>
  </si>
  <si>
    <t>AEO.2023.REF2023.EQNR_STK_RESD_CDR_TOT_NA_NA_MILL.A</t>
  </si>
  <si>
    <t>Residential Equipment: Equipment Stock: Other Appliances: Refrigerators: Reference case</t>
  </si>
  <si>
    <t>AEO.2023.REF2023.EQNR_STK_RESD_OTAR_RFG_NA_NA_MILL.A</t>
  </si>
  <si>
    <t>Residential Equipment: Equipment Stock: Other Appliances: Freezers: Reference case</t>
  </si>
  <si>
    <t>AEO.2023.REF2023.EQNR_STK_RESD_OTAR_FRZ_NA_NA_MILL.A</t>
  </si>
  <si>
    <t>Residential Equipment: Stock Average Efficiency: Main Space Heaters: Electric Heat Pumps: Reference case</t>
  </si>
  <si>
    <t>AEO.2023.REF2023.EFI_STK_RESD_SPHR_EHP_NA_NA_HSPF.A</t>
  </si>
  <si>
    <t>Residential Equipment: Stock Average Efficiency: Main Space Heaters: Natural Gas Heat Pumps: Reference case</t>
  </si>
  <si>
    <t>AEO.2023.REF2023.EFI_STK_RESD_SPHR_NHU_NA_NA_GCOP.A</t>
  </si>
  <si>
    <t>Residential Equipment: Stock Average Efficiency: Main Space Heaters: Geothermal Heat Pumps: Reference case</t>
  </si>
  <si>
    <t>AEO.2023.REF2023.EFI_STK_RESD_SPHR_GEHP_NA_NA_COP.A</t>
  </si>
  <si>
    <t>Residential Equipment: Stock Average Efficiency: Main Space Heaters: Natural Gas Furnace: Reference case</t>
  </si>
  <si>
    <t>AEO.2023.REF2023.EFI_STK_RESD_SPHR_NFR_NA_NA_AFUE.A</t>
  </si>
  <si>
    <t>Residential Equipment: Stock Average Efficiency: Main Space Heaters: Distillate Furnace: Reference case</t>
  </si>
  <si>
    <t>AEO.2023.REF2023.EFI_STK_RESD_SPHR_DFR_NA_NA_AFUE.A</t>
  </si>
  <si>
    <t>Residential Equipment: Stock Average Efficiency: Space Cooling: Electric Heat Pumps: Reference case</t>
  </si>
  <si>
    <t>AEO.2023.REF2023.EFI_STK_RESD_SPC_EHP_NA_NA_SEER.A</t>
  </si>
  <si>
    <t>Residential Equipment: Stock Average Efficiency: Space Cooling: Natural Gas Heat Pumps: Reference case</t>
  </si>
  <si>
    <t>AEO.2023.REF2023.EFI_STK_RESD_SPC_NHU_NA_NA_GCOP.A</t>
  </si>
  <si>
    <t>Residential Equipment: Stock Average Efficiency: Space Cooling: Geothermal Heat Pumps: Reference case</t>
  </si>
  <si>
    <t>AEO.2023.REF2023.EFI_STK_RESD_SPC_GEHP_NA_NA_EER.A</t>
  </si>
  <si>
    <t>Residential Equipment: Stock Average Efficiency: Space Cooling: Central Air Conditioners: Reference case</t>
  </si>
  <si>
    <t>AEO.2023.REF2023.EFI_STK_RESD_SPC_CAC_NA_NA_SEER.A</t>
  </si>
  <si>
    <t>Residential Equipment: Stock Average Efficiency: Space Cooling: Room Air Conditioners: Reference case</t>
  </si>
  <si>
    <t>AEO.2023.REF2023.EFI_STK_RESD_SPC_RAC_NA_NA_EER.A</t>
  </si>
  <si>
    <t>Residential Equipment: Stock Average Efficiency: Water Heaters: Electric: Reference case</t>
  </si>
  <si>
    <t>AEO.2023.REF2023.EFI_STK_RESD_WHT_ELE_NA_NA_EF.A</t>
  </si>
  <si>
    <t>Residential Equipment: Stock Average Efficiency: Water Heaters: Natural Gas: Reference case</t>
  </si>
  <si>
    <t>AEO.2023.REF2023.EFI_STK_RESD_WHT_NG_NA_NA_EF.A</t>
  </si>
  <si>
    <t>Residential Equipment: Stock Average Efficiency: Water Heaters: Distillate Fuel Oil: Reference case</t>
  </si>
  <si>
    <t>AEO.2023.REF2023.EFI_STK_RESD_WHT_DFO_NA_NA_EF.A</t>
  </si>
  <si>
    <t>Residential Equipment: Stock Average Efficiency: Water Heaters: Propane: Reference case</t>
  </si>
  <si>
    <t>AEO.2023.REF2023.EFI_STK_RESD_WHT_PROP_NA_NA_EF.A</t>
  </si>
  <si>
    <t>Residential Equipment: Stock Average Efficiency: Other Appliances: Refrigerators: Reference case</t>
  </si>
  <si>
    <t>AEO.2023.REF2023.EFI_STK_RESD_OTAR_RFG_NA_NA_KWH.A</t>
  </si>
  <si>
    <t>Residential Equipment: Stock Average Efficiency: Other Appliances: Freezers: Reference case</t>
  </si>
  <si>
    <t>AEO.2023.REF2023.EFI_STK_RESD_OTAR_FRZ_NA_NA_KWH.A</t>
  </si>
  <si>
    <t>Residential Equipment: Building Shell Efficiency Index: Space Heating: Pre-2015 Homes: Reference case</t>
  </si>
  <si>
    <t>AEO.2023.REF2023.EFI_BSE_RESD_SPH_OLD_NA_NA_Y15EQ1.A</t>
  </si>
  <si>
    <t>Residential Equipment: Building Shell Efficiency Index: Space Heating: New Construction: Reference case</t>
  </si>
  <si>
    <t>AEO.2023.REF2023.EFI_BSE_RESD_SPH_NCO_NA_NA_Y15EQ1.A</t>
  </si>
  <si>
    <t>Residential Equipment: Building Shell Efficiency Index: Space Heating: All Homes: Reference case</t>
  </si>
  <si>
    <t>AEO.2023.REF2023.EFI_BSE_RESD_SPH_AHM_NA_NA_Y15EQ1.A</t>
  </si>
  <si>
    <t>Residential Equipment: Building Shell Efficiency Index: Space Cooling: Pre-2015 Homes: Reference case</t>
  </si>
  <si>
    <t>AEO.2023.REF2023.EFI_BSE_RESD_SPC_OLD_NA_NA_Y15EQ1.A</t>
  </si>
  <si>
    <t>Residential Equipment: Building Shell Efficiency Index: Space Cooling: New Construction: Reference case</t>
  </si>
  <si>
    <t>AEO.2023.REF2023.EFI_BSE_RESD_SPC_NCO_NA_NA_Y15EQ1.A</t>
  </si>
  <si>
    <t>Residential Equipment: Building Shell Efficiency Index: Space Cooling: All Homes: Reference case</t>
  </si>
  <si>
    <t>AEO.2023.REF2023.EFI_BSE_RESD_SPC_AHM_NA_NA_Y15EQ1.A</t>
  </si>
  <si>
    <t>Residential: Combined Heat and Power: Generating Capacity: Fuel Cells: Reference case</t>
  </si>
  <si>
    <t>AEO.2023.REF2023.CAP_NA_COMM_CHP_FCL_NA_NA_MW.A</t>
  </si>
  <si>
    <t>Residential: Combined Heat and Power: Generating Capacity: Solar Photovoltaic: Reference case</t>
  </si>
  <si>
    <t>AEO.2023.REF2023.CAP_NA_RESD_CHP_SLR_PHTVL_NA_MW.A</t>
  </si>
  <si>
    <t>Residential: Combined Heat and Power: Generating Capacity: Wind: Reference case</t>
  </si>
  <si>
    <t>AEO.2023.REF2023.CAP_NA_RESD_CHP_WND_NA_NA_MW.A</t>
  </si>
  <si>
    <t>Residential: Combined Heat and Power: Generating Capacity: Total: Reference case</t>
  </si>
  <si>
    <t>AEO.2023.REF2023.CAP_NA_RESD_CHP_TOT_NA_NA_MW.A</t>
  </si>
  <si>
    <t>Residential: Combined Heat and Power: Net Generation: Fuel Cells: Reference case</t>
  </si>
  <si>
    <t>AEO.2023.REF2023.GEN_NA_COMM_CHP_FCL_NA_NA_MILLKWH.A</t>
  </si>
  <si>
    <t>Residential: Combined Heat and Power: Net Generation: Solar Photovoltaic: Reference case</t>
  </si>
  <si>
    <t>AEO.2023.REF2023.GEN_NA_COMM_CHP_SLR_PHTVL_NA_MILLKWH.A</t>
  </si>
  <si>
    <t>Residential: Combined Heat and Power: Net Generation: Wind: Reference case</t>
  </si>
  <si>
    <t>AEO.2023.REF2023.GEN_NA_COMM_CHP_WND_NA_NA_MILLKWH.A</t>
  </si>
  <si>
    <t>Residential: Combined Heat and Power: Net Generation: Total: Reference case</t>
  </si>
  <si>
    <t>AEO.2023.REF2023.GEN_NA_COMM_CHP_TOT_NA_NA_MILLKWH.A</t>
  </si>
  <si>
    <t>Residential: Combined Heat and Power: Net Generation: Sales to the Grid: Reference case</t>
  </si>
  <si>
    <t>AEO.2023.REF2023.GEN_NA_COMM_CHP_STG_NA_NA_MILLKWH.A</t>
  </si>
  <si>
    <t>Residential: Combined Heat and Power: Net Generation: Generation for Own Use: Reference case</t>
  </si>
  <si>
    <t>AEO.2023.REF2023.GEN_NA_COMM_CHP_GFO_NA_NA_MILLKWH.A</t>
  </si>
  <si>
    <t>Residential: Combined Heat and Power: Energy Input: Fuel Cells: Reference case</t>
  </si>
  <si>
    <t>AEO.2023.REF2023.CNSM_NA_COMM_CHP_FCL_NA_NA_TRLBTU.A</t>
  </si>
  <si>
    <t>Residential: Combined Heat and Power: Energy Input: Solar Photovoltaic: Reference case</t>
  </si>
  <si>
    <t>AEO.2023.REF2023.CNSM_NA_COMM_CHP_SLR_PHTVL_NA_TRLBTU.A</t>
  </si>
  <si>
    <t>Residential: Combined Heat and Power: Energy Input: Wind: Reference case</t>
  </si>
  <si>
    <t>AEO.2023.REF2023.CNSM_NA_COMM_CHP_WND_NA_NA_TRLBTU.A</t>
  </si>
  <si>
    <t>Residential: Combined Heat and Power: Energy Input: Total: Reference case</t>
  </si>
  <si>
    <t>AEO.2023.REF2023.CNSM_NA_COMM_CHP_TOT_NA_NA_TRLBTU.A</t>
  </si>
  <si>
    <t>https://www.eia.gov/outlooks/aeo/data/browser/#/?id=32-AEO2023&amp;cases=ref2023&amp;sourcekey=0</t>
  </si>
  <si>
    <t>Thu Apr 13 2023 15:31:18 GMT-0400 (Eastern Daylight Time)</t>
  </si>
  <si>
    <t>Commercial: Gross End-use: Assembly: Reference case</t>
  </si>
  <si>
    <t>AEO.2023.REF2023.#N/A.A</t>
  </si>
  <si>
    <t>Commercial: Gross End-use: Education: Reference case</t>
  </si>
  <si>
    <t>Commercial: Gross End-use: Food Sales: Reference case</t>
  </si>
  <si>
    <t>Commercial: Gross End-use: Food Service: Reference case</t>
  </si>
  <si>
    <t>Commercial: Gross End-use: Health Care: Reference case</t>
  </si>
  <si>
    <t>Commercial: Gross End-use: Lodging: Reference case</t>
  </si>
  <si>
    <t>Commercial: Gross End-use: Office - Large: Reference case</t>
  </si>
  <si>
    <t>Commercial: Gross End-use: Office - Small: Reference case</t>
  </si>
  <si>
    <t>Commercial: Gross End-use: Mercantile/Service: Reference case</t>
  </si>
  <si>
    <t>Commercial: Gross End-use: Warehouse: Reference case</t>
  </si>
  <si>
    <t>Commercial: Gross End-use: Other: Reference case</t>
  </si>
  <si>
    <t>Commercial: Gross End-use: Total: Reference case</t>
  </si>
  <si>
    <t>Commercial: Floorspace: Assembly: Reference case</t>
  </si>
  <si>
    <t>AEO.2023.REF2023.KEI_FLR_COMM_ASB_NA_NA_NA_BLNSQFT.A</t>
  </si>
  <si>
    <t>Commercial: Floorspace: Education: Reference case</t>
  </si>
  <si>
    <t>AEO.2023.REF2023.KEI_FLR_COMM_EDD_NA_NA_NA_BLNSQFT.A</t>
  </si>
  <si>
    <t>Commercial: Floorspace: Food Sales: Reference case</t>
  </si>
  <si>
    <t>AEO.2023.REF2023.KEI_FLR_COMM_FDSA_NA_NA_NA_BLNSQFT.A</t>
  </si>
  <si>
    <t>Commercial: Floorspace: Food Service: Reference case</t>
  </si>
  <si>
    <t>AEO.2023.REF2023.KEI_FLR_COMM_FSC_NA_NA_NA_BLNSQFT.A</t>
  </si>
  <si>
    <t>Commercial: Floorspace: Health Care: Reference case</t>
  </si>
  <si>
    <t>AEO.2023.REF2023.KEI_FLR_COMM_HLC_NA_NA_NA_BLNSQFT.A</t>
  </si>
  <si>
    <t>Commercial: Floorspace: Lodging: Reference case</t>
  </si>
  <si>
    <t>AEO.2023.REF2023.KEI_FLR_COMM_LGC_NA_NA_NA_BLNSQFT.A</t>
  </si>
  <si>
    <t>Commercial: Floorspace: Office - Large: Reference case</t>
  </si>
  <si>
    <t>AEO.2023.REF2023.KEI_FLR_COMM_OFLC_NA_NA_NA_BLNSQFT.A</t>
  </si>
  <si>
    <t>Commercial: Floorspace: Office - Small: Reference case</t>
  </si>
  <si>
    <t>AEO.2023.REF2023.KEI_FLR_COMM_OFSC_NA_NA_NA_BLNSQFT.A</t>
  </si>
  <si>
    <t>Commercial: Floorspace: Mercantile/Service: Reference case</t>
  </si>
  <si>
    <t>AEO.2023.REF2023.KEI_FLR_COMM_MCSC_NA_NA_NA_BLNSQFT.A</t>
  </si>
  <si>
    <t>Commercial: Floorspace: Warehouse: Reference case</t>
  </si>
  <si>
    <t>AEO.2023.REF2023.KEI_FLR_COMM_WHRC_NA_NA_NA_BLNSQFT.A</t>
  </si>
  <si>
    <t>Commercial: Floorspace: Other: Reference case</t>
  </si>
  <si>
    <t>AEO.2023.REF2023.KEI_FLR_COMM_OTHU_NA_NA_NA_BLNSQFT.A</t>
  </si>
  <si>
    <t>Commercial: Floorspace: Total: Reference case</t>
  </si>
  <si>
    <t>AEO.2023.REF2023.KEI_FLR_COMM_NA_NA_NA_NA_BLNSQFT.A</t>
  </si>
  <si>
    <t>Commercial: Stock Average Efficiency: Space Heating: Electricity: Reference case</t>
  </si>
  <si>
    <t>AEO.2023.REF2023.EFF_STKE_COMM_SPH_ELC_NA_NA_BTUOTPBTUIN.A</t>
  </si>
  <si>
    <t>Commercial: Stock Average Efficiency: Space Heating: Natural Gas: Reference case</t>
  </si>
  <si>
    <t>AEO.2023.REF2023.EFF_STKE_COMM_SPH_NG_NA_NA_BTUOTPBTUIN.A</t>
  </si>
  <si>
    <t>Commercial: Stock Average Efficiency: Space Heating: Distillate Fuel Oil: Reference case</t>
  </si>
  <si>
    <t>AEO.2023.REF2023.EFF_STKE_COMM_SPH_DFO_NA_NA_BTUOTPBTUIN.A</t>
  </si>
  <si>
    <t>Commercial: Stock Average Efficiency: Space Cooling: Electricity: Reference case</t>
  </si>
  <si>
    <t>AEO.2023.REF2023.EFF_STKE_COMM_SPC_ELC_NA_NA_BTUOTPBTUIN.A</t>
  </si>
  <si>
    <t>Commercial: Stock Average Efficiency: Space Cooling: Natural Gas: Reference case</t>
  </si>
  <si>
    <t>AEO.2023.REF2023.EFF_STKE_COMM_SPC_NG_NA_NA_BTUOTPBTUIN.A</t>
  </si>
  <si>
    <t>Commercial: Stock Average Efficiency: Water Heating: Electricity: Reference case</t>
  </si>
  <si>
    <t>AEO.2023.REF2023.EFF_STKE_COMM_WTHT_ELC_NA_NA_BTUOTPBTUIN.A</t>
  </si>
  <si>
    <t>Commercial: Stock Average Efficiency: Water Heating: Natural Gas: Reference case</t>
  </si>
  <si>
    <t>AEO.2023.REF2023.EFF_STKE_COMM_WTHT_NG_NA_NA_BTUOTPBTUIN.A</t>
  </si>
  <si>
    <t>Commercial: Stock Average Efficiency: Water Heating: Distillate Fuel Oil: Reference case</t>
  </si>
  <si>
    <t>AEO.2023.REF2023.EFF_STKE_COMM_WTHT_DFO_NA_NA_BTUOTPBTUIN.A</t>
  </si>
  <si>
    <t>Commercial: Stock Average Efficiency: Ventilation: Electricity: Reference case</t>
  </si>
  <si>
    <t>AEO.2023.REF2023.EFF_STKE_COMM_VNTC_ELC_NA_NA_CUFTPMINPBTU.A</t>
  </si>
  <si>
    <t>Commercial: Stock Average Efficiency: Cooking: Electricity: Reference case</t>
  </si>
  <si>
    <t>AEO.2023.REF2023.EFF_STKE_COMM_CGR_ELC_NA_NA_BTUOTPBTUIN.A</t>
  </si>
  <si>
    <t>Commercial: Stock Average Efficiency: Cooking: Natural Gas: Reference case</t>
  </si>
  <si>
    <t>AEO.2023.REF2023.EFF_STKE_COMM_CGR_NG_NA_NA_BTUOTPBTUIN.A</t>
  </si>
  <si>
    <t>Commercial: Stock Average Efficiency: Lighting Efficacy: Electricity: Reference case</t>
  </si>
  <si>
    <t>AEO.2023.REF2023.EFF_STKE_COMM_LGHTNG_ELC_NA_NA_LMNPWATT.A</t>
  </si>
  <si>
    <t>Commercial: Stock Average Efficiency: Refrigeration: Electricity: Reference case</t>
  </si>
  <si>
    <t>AEO.2023.REF2023.EFF_STKE_COMM_REFR_ELC_NA_NA_BTUOTPBTUIN.A</t>
  </si>
  <si>
    <t>Commercial: Combined Heat and Power: Generating Capacity: Petroleum: Reference case</t>
  </si>
  <si>
    <t>AEO.2023.REF2023.CAP_NA_COMM_CHP_PET_NA_NA_MW.A</t>
  </si>
  <si>
    <t>Commercial: Combined Heat and Power: Generating Capacity: Natural Gas: Reference case</t>
  </si>
  <si>
    <t>AEO.2023.REF2023.CAP_NA_COMM_CHP_NG_NA_NA_MW.A</t>
  </si>
  <si>
    <t>Commercial: Combined Heat and Power: Generating Capacity: Solar Photovoltaic: Reference case</t>
  </si>
  <si>
    <t>AEO.2023.REF2023.CAP_NA_COMM_CHP_SLR_PHTVL_NA_MW.A</t>
  </si>
  <si>
    <t>Commercial: Combined Heat and Power: Generating Capacity: Wind: Reference case</t>
  </si>
  <si>
    <t>AEO.2023.REF2023.CAP_NA_COMM_CHP_WND_NA_NA_MW.A</t>
  </si>
  <si>
    <t>Commercial: Combined Heat and Power: Generating Capacity: Other: Reference case</t>
  </si>
  <si>
    <t>AEO.2023.REF2023.CAP_NA_COMM_CHP_OTH_NA_NA_MW.A</t>
  </si>
  <si>
    <t>Commercial: Combined Heat and Power: Generating Capacity: Total: Reference case</t>
  </si>
  <si>
    <t>AEO.2023.REF2023.CAP_NA_COMM_CHP_TOT_NA_NA_MW.A</t>
  </si>
  <si>
    <t>Commercial: Combined Heat and Power: Net Generation: Petroleum: Reference case</t>
  </si>
  <si>
    <t>AEO.2023.REF2023.GEN_NA_COMM_CHP_PET_NA_NA_MILLKWH.A</t>
  </si>
  <si>
    <t>Commercial: Combined Heat and Power: Net Generation: Natural Gas: Reference case</t>
  </si>
  <si>
    <t>AEO.2023.REF2023.GEN_NA_COMM_CHP_NG_NA_NA_MILLKWH.A</t>
  </si>
  <si>
    <t>Commercial: Combined Heat and Power: Net Generation: Solar Photovoltaic: Reference case</t>
  </si>
  <si>
    <t>Commercial: Combined Heat and Power: Net Generation: Wind: Reference case</t>
  </si>
  <si>
    <t>Commercial: Combined Heat and Power: Net Generation: Other: Reference case</t>
  </si>
  <si>
    <t>AEO.2023.REF2023.GEN_NA_COMM_CHP_OTH_NA_NA_MILLKWH.A</t>
  </si>
  <si>
    <t>Commercial: Combined Heat and Power: Net Generation: Total: Reference case</t>
  </si>
  <si>
    <t>Commercial: Combined Heat and Power: Net Generation: Sales to the Grid: Reference case</t>
  </si>
  <si>
    <t>Commercial: Combined Heat and Power: Net Generation: Generation for Own Use: Reference case</t>
  </si>
  <si>
    <t>Commercial: Combined Heat and Power: Energy Input: Petroleum: Reference case</t>
  </si>
  <si>
    <t>AEO.2023.REF2023.CNSM_NA_COMM_CHP_PET_NA_NA_TRLBTU.A</t>
  </si>
  <si>
    <t>Commercial: Combined Heat and Power: Energy Input: Natural Gas: Reference case</t>
  </si>
  <si>
    <t>AEO.2023.REF2023.CNSM_NA_COMM_CHP_NG_NA_NA_TRLBTU.A</t>
  </si>
  <si>
    <t>Commercial: Combined Heat and Power: Energy Input: Solar Photovoltaic: Reference case</t>
  </si>
  <si>
    <t>Commercial: Combined Heat and Power: Energy Input: Wind: Reference case</t>
  </si>
  <si>
    <t>Commercial: Combined Heat and Power: Energy Input: Other: Reference case</t>
  </si>
  <si>
    <t>AEO.2023.REF2023.CNSM_NA_COMM_CHP_OTH_NA_NA_TRLBTU.A</t>
  </si>
  <si>
    <t>Commercial: Combined Heat and Power: Energy Input: Total: Reference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</si>
</sst>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Calculations!$D$5:$AH$5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Calculations!$D$6:$AH$6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2.4392455274022504</c:v>
                </c:pt>
                <c:pt idx="13">
                  <c:v>7.3177365822067504</c:v>
                </c:pt>
                <c:pt idx="14">
                  <c:v>34.962519226098919</c:v>
                </c:pt>
                <c:pt idx="15">
                  <c:v>87.812838986480998</c:v>
                </c:pt>
                <c:pt idx="16">
                  <c:v>192.70039666477777</c:v>
                </c:pt>
                <c:pt idx="17">
                  <c:v>385.40079332955554</c:v>
                </c:pt>
                <c:pt idx="18">
                  <c:v>754.53994980976279</c:v>
                </c:pt>
                <c:pt idx="19">
                  <c:v>1426.9586335303163</c:v>
                </c:pt>
                <c:pt idx="20">
                  <c:v>2664.4691977657249</c:v>
                </c:pt>
                <c:pt idx="21">
                  <c:v>4919.1451469278718</c:v>
                </c:pt>
                <c:pt idx="22">
                  <c:v>7172.1949324050838</c:v>
                </c:pt>
                <c:pt idx="23">
                  <c:v>9430.1232089371006</c:v>
                </c:pt>
                <c:pt idx="24">
                  <c:v>11692.929976523919</c:v>
                </c:pt>
                <c:pt idx="25">
                  <c:v>13961.428317008011</c:v>
                </c:pt>
                <c:pt idx="26">
                  <c:v>16232.365903019509</c:v>
                </c:pt>
                <c:pt idx="27">
                  <c:v>18508.995061928275</c:v>
                </c:pt>
                <c:pt idx="28">
                  <c:v>20784.811138994573</c:v>
                </c:pt>
                <c:pt idx="29">
                  <c:v>23056.561806848538</c:v>
                </c:pt>
                <c:pt idx="30">
                  <c:v>25326.686311017562</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Calculations!$D$7:$AH$7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Calculations!$D$8:$AH$8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Calculations!$D$9:$AH$9</c:f>
              <c:numCache>
                <c:formatCode>0.000E+00</c:formatCode>
                <c:ptCount val="31"/>
                <c:pt idx="1">
                  <c:v>15079.415850400712</c:v>
                </c:pt>
                <c:pt idx="2">
                  <c:v>456301.52999271435</c:v>
                </c:pt>
                <c:pt idx="3">
                  <c:v>490611.95758115436</c:v>
                </c:pt>
                <c:pt idx="4">
                  <c:v>535526.59855905443</c:v>
                </c:pt>
                <c:pt idx="5">
                  <c:v>573002.35376022023</c:v>
                </c:pt>
                <c:pt idx="6">
                  <c:v>607995.77009633277</c:v>
                </c:pt>
                <c:pt idx="7">
                  <c:v>651071.21994657174</c:v>
                </c:pt>
                <c:pt idx="8">
                  <c:v>694254.80968185863</c:v>
                </c:pt>
                <c:pt idx="9">
                  <c:v>737137.5591354327</c:v>
                </c:pt>
                <c:pt idx="10">
                  <c:v>780761.83922933694</c:v>
                </c:pt>
                <c:pt idx="11">
                  <c:v>826841.62648749293</c:v>
                </c:pt>
                <c:pt idx="12">
                  <c:v>871272.48376912496</c:v>
                </c:pt>
                <c:pt idx="13">
                  <c:v>912062.36056018772</c:v>
                </c:pt>
                <c:pt idx="14">
                  <c:v>912511.99481907219</c:v>
                </c:pt>
                <c:pt idx="15">
                  <c:v>916205.01254755922</c:v>
                </c:pt>
                <c:pt idx="16">
                  <c:v>915840.75188213389</c:v>
                </c:pt>
                <c:pt idx="17">
                  <c:v>916974.18797053327</c:v>
                </c:pt>
                <c:pt idx="18">
                  <c:v>917482.36412207549</c:v>
                </c:pt>
                <c:pt idx="19">
                  <c:v>919177.63976362022</c:v>
                </c:pt>
                <c:pt idx="20">
                  <c:v>923213.77802962845</c:v>
                </c:pt>
                <c:pt idx="21">
                  <c:v>929865.60058285436</c:v>
                </c:pt>
                <c:pt idx="22">
                  <c:v>931649.50214522786</c:v>
                </c:pt>
                <c:pt idx="23">
                  <c:v>938474.51113089942</c:v>
                </c:pt>
                <c:pt idx="24">
                  <c:v>944898.67076823441</c:v>
                </c:pt>
                <c:pt idx="25">
                  <c:v>951669.2032704606</c:v>
                </c:pt>
                <c:pt idx="26">
                  <c:v>957261.58018295141</c:v>
                </c:pt>
                <c:pt idx="27">
                  <c:v>961946.55775924877</c:v>
                </c:pt>
                <c:pt idx="28">
                  <c:v>965017.56787824805</c:v>
                </c:pt>
                <c:pt idx="29">
                  <c:v>970745.72945843113</c:v>
                </c:pt>
                <c:pt idx="30">
                  <c:v>969087.04249979765</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Calculations!$D$10:$AH$10</c:f>
              <c:numCache>
                <c:formatCode>0.000E+00</c:formatCode>
                <c:ptCount val="31"/>
                <c:pt idx="1">
                  <c:v>27293829.688982435</c:v>
                </c:pt>
                <c:pt idx="2">
                  <c:v>260789549.16700399</c:v>
                </c:pt>
                <c:pt idx="3">
                  <c:v>287162949.07018536</c:v>
                </c:pt>
                <c:pt idx="4">
                  <c:v>322998052.28106529</c:v>
                </c:pt>
                <c:pt idx="5">
                  <c:v>353224260.82182461</c:v>
                </c:pt>
                <c:pt idx="6">
                  <c:v>382744728.95879543</c:v>
                </c:pt>
                <c:pt idx="7">
                  <c:v>414491148.48959768</c:v>
                </c:pt>
                <c:pt idx="8">
                  <c:v>445709094.09374243</c:v>
                </c:pt>
                <c:pt idx="9">
                  <c:v>479358891.05901402</c:v>
                </c:pt>
                <c:pt idx="10">
                  <c:v>516314364.13308507</c:v>
                </c:pt>
                <c:pt idx="11">
                  <c:v>555295792.42095029</c:v>
                </c:pt>
                <c:pt idx="12">
                  <c:v>596233054.11835182</c:v>
                </c:pt>
                <c:pt idx="13">
                  <c:v>635772930.59499705</c:v>
                </c:pt>
                <c:pt idx="14">
                  <c:v>679666545.67538238</c:v>
                </c:pt>
                <c:pt idx="15">
                  <c:v>717969331.13802314</c:v>
                </c:pt>
                <c:pt idx="16">
                  <c:v>755563497.88715291</c:v>
                </c:pt>
                <c:pt idx="17">
                  <c:v>792405624.10005653</c:v>
                </c:pt>
                <c:pt idx="18">
                  <c:v>831436827.63215411</c:v>
                </c:pt>
                <c:pt idx="19">
                  <c:v>875751078.40751231</c:v>
                </c:pt>
                <c:pt idx="20">
                  <c:v>920788983.40581238</c:v>
                </c:pt>
                <c:pt idx="21">
                  <c:v>973754337.98526669</c:v>
                </c:pt>
                <c:pt idx="22">
                  <c:v>1025922491.023719</c:v>
                </c:pt>
                <c:pt idx="23">
                  <c:v>1082137492.2422082</c:v>
                </c:pt>
                <c:pt idx="24">
                  <c:v>1142730550.529264</c:v>
                </c:pt>
                <c:pt idx="25">
                  <c:v>1206232222.9120052</c:v>
                </c:pt>
                <c:pt idx="26">
                  <c:v>1267837266.4395692</c:v>
                </c:pt>
                <c:pt idx="27">
                  <c:v>1333060980.305027</c:v>
                </c:pt>
                <c:pt idx="28">
                  <c:v>1399043484.9121671</c:v>
                </c:pt>
                <c:pt idx="29">
                  <c:v>1470182588.7136726</c:v>
                </c:pt>
                <c:pt idx="30">
                  <c:v>1536925570.3942361</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Calculations!$D$11:$AH$11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Calculations!$D$12:$AH$12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Calculations!$D$13:$AH$13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Calculations!$D$14:$AH$14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Calculations!$D$15:$AH$15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Calculations!$D$16:$AH$16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Calculations!$D$17:$AH$17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Calculations!$D$18:$AH$18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Calculations!$D$19:$AH$19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Calculations!$D$4:$AH$4</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Calculations!$D$20:$AH$20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Calculations!$D$24:$AH$24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Calculations!$D$25:$AH$25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0.56075447259774958</c:v>
                </c:pt>
                <c:pt idx="13">
                  <c:v>1.6822634177932485</c:v>
                </c:pt>
                <c:pt idx="14">
                  <c:v>8.037480773901077</c:v>
                </c:pt>
                <c:pt idx="15">
                  <c:v>20.187161013518985</c:v>
                </c:pt>
                <c:pt idx="16">
                  <c:v>44.299603335222208</c:v>
                </c:pt>
                <c:pt idx="17">
                  <c:v>88.599206670444417</c:v>
                </c:pt>
                <c:pt idx="18">
                  <c:v>173.46005019023718</c:v>
                </c:pt>
                <c:pt idx="19">
                  <c:v>328.04136646968351</c:v>
                </c:pt>
                <c:pt idx="20">
                  <c:v>612.53080223427503</c:v>
                </c:pt>
                <c:pt idx="21">
                  <c:v>1130.854853072128</c:v>
                </c:pt>
                <c:pt idx="22">
                  <c:v>1648.8050675949164</c:v>
                </c:pt>
                <c:pt idx="23">
                  <c:v>2167.8767910628994</c:v>
                </c:pt>
                <c:pt idx="24">
                  <c:v>2688.0700234760784</c:v>
                </c:pt>
                <c:pt idx="25">
                  <c:v>3209.5716829919857</c:v>
                </c:pt>
                <c:pt idx="26">
                  <c:v>3731.6340969804901</c:v>
                </c:pt>
                <c:pt idx="27">
                  <c:v>4255.0049380717237</c:v>
                </c:pt>
                <c:pt idx="28">
                  <c:v>4778.188861005423</c:v>
                </c:pt>
                <c:pt idx="29">
                  <c:v>5300.4381931514608</c:v>
                </c:pt>
                <c:pt idx="30">
                  <c:v>5822.3136889824336</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Calculations!$D$26:$AH$26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Calculations!$D$27:$AH$27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Calculations!$D$28:$AH$28</c:f>
              <c:numCache>
                <c:formatCode>0.000E+00</c:formatCode>
                <c:ptCount val="31"/>
                <c:pt idx="1">
                  <c:v>3466.5841495992872</c:v>
                </c:pt>
                <c:pt idx="2">
                  <c:v>104898.47000728568</c:v>
                </c:pt>
                <c:pt idx="3">
                  <c:v>112786.04241884561</c:v>
                </c:pt>
                <c:pt idx="4">
                  <c:v>123111.40144094551</c:v>
                </c:pt>
                <c:pt idx="5">
                  <c:v>131726.6462397798</c:v>
                </c:pt>
                <c:pt idx="6">
                  <c:v>139771.22990366712</c:v>
                </c:pt>
                <c:pt idx="7">
                  <c:v>149673.78005342832</c:v>
                </c:pt>
                <c:pt idx="8">
                  <c:v>159601.19031814134</c:v>
                </c:pt>
                <c:pt idx="9">
                  <c:v>169459.4408645673</c:v>
                </c:pt>
                <c:pt idx="10">
                  <c:v>179488.160770663</c:v>
                </c:pt>
                <c:pt idx="11">
                  <c:v>190081.3735125071</c:v>
                </c:pt>
                <c:pt idx="12">
                  <c:v>200295.5162308751</c:v>
                </c:pt>
                <c:pt idx="13">
                  <c:v>209672.63943981219</c:v>
                </c:pt>
                <c:pt idx="14">
                  <c:v>209776.00518092769</c:v>
                </c:pt>
                <c:pt idx="15">
                  <c:v>210624.98745244072</c:v>
                </c:pt>
                <c:pt idx="16">
                  <c:v>210541.24811786608</c:v>
                </c:pt>
                <c:pt idx="17">
                  <c:v>210801.8120294665</c:v>
                </c:pt>
                <c:pt idx="18">
                  <c:v>210918.63587792439</c:v>
                </c:pt>
                <c:pt idx="19">
                  <c:v>211308.36023637984</c:v>
                </c:pt>
                <c:pt idx="20">
                  <c:v>212236.22197037155</c:v>
                </c:pt>
                <c:pt idx="21">
                  <c:v>213765.39941714564</c:v>
                </c:pt>
                <c:pt idx="22">
                  <c:v>214175.49785477214</c:v>
                </c:pt>
                <c:pt idx="23">
                  <c:v>215744.48886910063</c:v>
                </c:pt>
                <c:pt idx="24">
                  <c:v>217221.32923176556</c:v>
                </c:pt>
                <c:pt idx="25">
                  <c:v>218777.79672953938</c:v>
                </c:pt>
                <c:pt idx="26">
                  <c:v>220063.41981704847</c:v>
                </c:pt>
                <c:pt idx="27">
                  <c:v>221140.4422407512</c:v>
                </c:pt>
                <c:pt idx="28">
                  <c:v>221846.43212175177</c:v>
                </c:pt>
                <c:pt idx="29">
                  <c:v>223163.27054156887</c:v>
                </c:pt>
                <c:pt idx="30">
                  <c:v>222781.95750020238</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Calculations!$D$29:$AH$29</c:f>
              <c:numCache>
                <c:formatCode>0.000E+00</c:formatCode>
                <c:ptCount val="31"/>
                <c:pt idx="1">
                  <c:v>6274537.3110175673</c:v>
                </c:pt>
                <c:pt idx="2">
                  <c:v>59952515.832996033</c:v>
                </c:pt>
                <c:pt idx="3">
                  <c:v>66015456.929814622</c:v>
                </c:pt>
                <c:pt idx="4">
                  <c:v>74253534.718934655</c:v>
                </c:pt>
                <c:pt idx="5">
                  <c:v>81202192.178175345</c:v>
                </c:pt>
                <c:pt idx="6">
                  <c:v>87988608.041204572</c:v>
                </c:pt>
                <c:pt idx="7">
                  <c:v>95286744.510402322</c:v>
                </c:pt>
                <c:pt idx="8">
                  <c:v>102463390.9062576</c:v>
                </c:pt>
                <c:pt idx="9">
                  <c:v>110199091.94098599</c:v>
                </c:pt>
                <c:pt idx="10">
                  <c:v>118694729.86691491</c:v>
                </c:pt>
                <c:pt idx="11">
                  <c:v>127656111.57904962</c:v>
                </c:pt>
                <c:pt idx="12">
                  <c:v>137067116.88164815</c:v>
                </c:pt>
                <c:pt idx="13">
                  <c:v>146156879.40500283</c:v>
                </c:pt>
                <c:pt idx="14">
                  <c:v>156247516.32461751</c:v>
                </c:pt>
                <c:pt idx="15">
                  <c:v>165052885.86197686</c:v>
                </c:pt>
                <c:pt idx="16">
                  <c:v>173695352.11284709</c:v>
                </c:pt>
                <c:pt idx="17">
                  <c:v>182164932.89994332</c:v>
                </c:pt>
                <c:pt idx="18">
                  <c:v>191137757.36784586</c:v>
                </c:pt>
                <c:pt idx="19">
                  <c:v>201325093.59248766</c:v>
                </c:pt>
                <c:pt idx="20">
                  <c:v>211678789.59418768</c:v>
                </c:pt>
                <c:pt idx="21">
                  <c:v>223854915.01473328</c:v>
                </c:pt>
                <c:pt idx="22">
                  <c:v>235847772.97628105</c:v>
                </c:pt>
                <c:pt idx="23">
                  <c:v>248770954.75779164</c:v>
                </c:pt>
                <c:pt idx="24">
                  <c:v>262700601.47073588</c:v>
                </c:pt>
                <c:pt idx="25">
                  <c:v>277298905.08799487</c:v>
                </c:pt>
                <c:pt idx="26">
                  <c:v>291461195.56043065</c:v>
                </c:pt>
                <c:pt idx="27">
                  <c:v>306455376.69497287</c:v>
                </c:pt>
                <c:pt idx="28">
                  <c:v>321623995.08783287</c:v>
                </c:pt>
                <c:pt idx="29">
                  <c:v>337978056.28632718</c:v>
                </c:pt>
                <c:pt idx="30">
                  <c:v>353321499.60576373</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Calculations!$D$30:$AH$30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Calculations!$D$31:$AH$31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Calculations!$D$32:$AH$32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Calculations!$D$33:$AH$33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Calculations!$D$34:$AH$34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Calculations!$D$35:$AH$35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Calculations!$D$36:$AH$36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Calculations!$D$37:$AH$37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Calculations!$D$38:$AH$38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Calculations!$D$23:$AH$23</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Calculations!$D$39:$AH$39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Calculations!$D$43:$AH$43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Calculations!$D$44:$AH$44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8.130818424674168E-4</c:v>
                </c:pt>
                <c:pt idx="14">
                  <c:v>4.8784910548045008E-3</c:v>
                </c:pt>
                <c:pt idx="15">
                  <c:v>1.1383145794543834E-2</c:v>
                </c:pt>
                <c:pt idx="16">
                  <c:v>2.5205537116489918E-2</c:v>
                </c:pt>
                <c:pt idx="17">
                  <c:v>5.0411074232979837E-2</c:v>
                </c:pt>
                <c:pt idx="18">
                  <c:v>9.9195984781024843E-2</c:v>
                </c:pt>
                <c:pt idx="19">
                  <c:v>0.18700882376750586</c:v>
                </c:pt>
                <c:pt idx="20">
                  <c:v>0.35043827410345663</c:v>
                </c:pt>
                <c:pt idx="21">
                  <c:v>0.64883931028899866</c:v>
                </c:pt>
                <c:pt idx="22">
                  <c:v>0.94724034647454058</c:v>
                </c:pt>
                <c:pt idx="23">
                  <c:v>1.2472675463450174</c:v>
                </c:pt>
                <c:pt idx="24">
                  <c:v>1.5481078280579617</c:v>
                </c:pt>
                <c:pt idx="25">
                  <c:v>1.8505742734558404</c:v>
                </c:pt>
                <c:pt idx="26">
                  <c:v>2.1538538006961869</c:v>
                </c:pt>
                <c:pt idx="27">
                  <c:v>2.4587594916214681</c:v>
                </c:pt>
                <c:pt idx="28">
                  <c:v>2.7644782643892167</c:v>
                </c:pt>
                <c:pt idx="29">
                  <c:v>3.0701970371569653</c:v>
                </c:pt>
                <c:pt idx="30">
                  <c:v>3.3759158099247144</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Calculations!$D$45:$AH$45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Calculations!$D$46:$AH$46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Calculations!$D$47:$AH$47</c:f>
              <c:numCache>
                <c:formatCode>0.000E+00</c:formatCode>
                <c:ptCount val="31"/>
                <c:pt idx="1">
                  <c:v>11.571780781996274</c:v>
                </c:pt>
                <c:pt idx="2">
                  <c:v>51.588416740872667</c:v>
                </c:pt>
                <c:pt idx="3">
                  <c:v>56.193712296608112</c:v>
                </c:pt>
                <c:pt idx="4">
                  <c:v>61.138062980652471</c:v>
                </c:pt>
                <c:pt idx="5">
                  <c:v>66.278366388731484</c:v>
                </c:pt>
                <c:pt idx="6">
                  <c:v>71.519491945276442</c:v>
                </c:pt>
                <c:pt idx="7">
                  <c:v>76.821598640006471</c:v>
                </c:pt>
                <c:pt idx="8">
                  <c:v>82.141593135270782</c:v>
                </c:pt>
                <c:pt idx="9">
                  <c:v>87.46321379422001</c:v>
                </c:pt>
                <c:pt idx="10">
                  <c:v>92.764507407107587</c:v>
                </c:pt>
                <c:pt idx="11">
                  <c:v>98.047100137618386</c:v>
                </c:pt>
                <c:pt idx="12">
                  <c:v>103.31830972233465</c:v>
                </c:pt>
                <c:pt idx="13">
                  <c:v>108.39112733748885</c:v>
                </c:pt>
                <c:pt idx="14">
                  <c:v>108.39356658301628</c:v>
                </c:pt>
                <c:pt idx="15">
                  <c:v>108.39844507407106</c:v>
                </c:pt>
                <c:pt idx="16">
                  <c:v>108.40901513802316</c:v>
                </c:pt>
                <c:pt idx="17">
                  <c:v>108.42690293855743</c:v>
                </c:pt>
                <c:pt idx="18">
                  <c:v>108.46186545778352</c:v>
                </c:pt>
                <c:pt idx="19">
                  <c:v>108.525285841496</c:v>
                </c:pt>
                <c:pt idx="20">
                  <c:v>108.64236962681129</c:v>
                </c:pt>
                <c:pt idx="21">
                  <c:v>108.85539706953776</c:v>
                </c:pt>
                <c:pt idx="22">
                  <c:v>109.06923759410668</c:v>
                </c:pt>
                <c:pt idx="23">
                  <c:v>109.28470428236054</c:v>
                </c:pt>
                <c:pt idx="24">
                  <c:v>109.50017097061439</c:v>
                </c:pt>
                <c:pt idx="25">
                  <c:v>109.71726382255322</c:v>
                </c:pt>
                <c:pt idx="26">
                  <c:v>109.93435667449201</c:v>
                </c:pt>
                <c:pt idx="27">
                  <c:v>110.15307569011576</c:v>
                </c:pt>
                <c:pt idx="28">
                  <c:v>110.37179470573949</c:v>
                </c:pt>
                <c:pt idx="29">
                  <c:v>110.59132680320567</c:v>
                </c:pt>
                <c:pt idx="30">
                  <c:v>110.81085890067189</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Calculations!$D$48:$AH$48</c:f>
              <c:numCache>
                <c:formatCode>0.000E+00</c:formatCode>
                <c:ptCount val="31"/>
                <c:pt idx="1">
                  <c:v>17296.296503197602</c:v>
                </c:pt>
                <c:pt idx="2">
                  <c:v>21092.010533797456</c:v>
                </c:pt>
                <c:pt idx="3">
                  <c:v>23113.409236946489</c:v>
                </c:pt>
                <c:pt idx="4">
                  <c:v>25463.706863110172</c:v>
                </c:pt>
                <c:pt idx="5">
                  <c:v>27818.03818829434</c:v>
                </c:pt>
                <c:pt idx="6">
                  <c:v>30167.286125799401</c:v>
                </c:pt>
                <c:pt idx="7">
                  <c:v>32594.825713915645</c:v>
                </c:pt>
                <c:pt idx="8">
                  <c:v>35094.47021290374</c:v>
                </c:pt>
                <c:pt idx="9">
                  <c:v>37709.943098842385</c:v>
                </c:pt>
                <c:pt idx="10">
                  <c:v>40422.457302679504</c:v>
                </c:pt>
                <c:pt idx="11">
                  <c:v>43273.072644377884</c:v>
                </c:pt>
                <c:pt idx="12">
                  <c:v>46324.650920424188</c:v>
                </c:pt>
                <c:pt idx="13">
                  <c:v>49421.337350926893</c:v>
                </c:pt>
                <c:pt idx="14">
                  <c:v>52604.78611867562</c:v>
                </c:pt>
                <c:pt idx="15">
                  <c:v>55382.019197927628</c:v>
                </c:pt>
                <c:pt idx="16">
                  <c:v>58309.063419736085</c:v>
                </c:pt>
                <c:pt idx="17">
                  <c:v>61362.102803853304</c:v>
                </c:pt>
                <c:pt idx="18">
                  <c:v>64646.954260503517</c:v>
                </c:pt>
                <c:pt idx="19">
                  <c:v>68173.747163280175</c:v>
                </c:pt>
                <c:pt idx="20">
                  <c:v>71943.692191046706</c:v>
                </c:pt>
                <c:pt idx="21">
                  <c:v>75947.18034258885</c:v>
                </c:pt>
                <c:pt idx="22">
                  <c:v>80184.142505949974</c:v>
                </c:pt>
                <c:pt idx="23">
                  <c:v>84684.826138751727</c:v>
                </c:pt>
                <c:pt idx="24">
                  <c:v>89364.104011333271</c:v>
                </c:pt>
                <c:pt idx="25">
                  <c:v>94298.120425159883</c:v>
                </c:pt>
                <c:pt idx="26">
                  <c:v>99417.877255079729</c:v>
                </c:pt>
                <c:pt idx="27">
                  <c:v>104722.07763555412</c:v>
                </c:pt>
                <c:pt idx="28">
                  <c:v>110306.69286877681</c:v>
                </c:pt>
                <c:pt idx="29">
                  <c:v>116022.1858207723</c:v>
                </c:pt>
                <c:pt idx="30">
                  <c:v>121940.78824317978</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Calculations!$D$49:$AH$49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Calculations!$D$50:$AH$50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Calculations!$D$51:$AH$51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Calculations!$D$52:$AH$52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Calculations!$D$53:$AH$53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Calculations!$D$54:$AH$54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Calculations!$D$55:$AH$55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Calculations!$D$56:$AH$56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Calculations!$D$57:$AH$57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Calculations!$D$42:$AH$42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Calculations!$D$58:$AH$58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Calculations!$D$62:$AH$62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Calculations!$D$63:$AH$63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1.8691815753258317E-4</c:v>
                </c:pt>
                <c:pt idx="14">
                  <c:v>1.1215089451954991E-3</c:v>
                </c:pt>
                <c:pt idx="15">
                  <c:v>2.6168542054561643E-3</c:v>
                </c:pt>
                <c:pt idx="16">
                  <c:v>5.7944628835100787E-3</c:v>
                </c:pt>
                <c:pt idx="17">
                  <c:v>1.1588925767020157E-2</c:v>
                </c:pt>
                <c:pt idx="18">
                  <c:v>2.2804015218975147E-2</c:v>
                </c:pt>
                <c:pt idx="19">
                  <c:v>4.2991176232494134E-2</c:v>
                </c:pt>
                <c:pt idx="20">
                  <c:v>8.056172589654334E-2</c:v>
                </c:pt>
                <c:pt idx="21">
                  <c:v>0.14916068971100138</c:v>
                </c:pt>
                <c:pt idx="22">
                  <c:v>0.2177596535254594</c:v>
                </c:pt>
                <c:pt idx="23">
                  <c:v>0.28673245365498257</c:v>
                </c:pt>
                <c:pt idx="24">
                  <c:v>0.35589217194203837</c:v>
                </c:pt>
                <c:pt idx="25">
                  <c:v>0.42542572654415928</c:v>
                </c:pt>
                <c:pt idx="26">
                  <c:v>0.49514619930381282</c:v>
                </c:pt>
                <c:pt idx="27">
                  <c:v>0.56524050837853157</c:v>
                </c:pt>
                <c:pt idx="28">
                  <c:v>0.63552173561078273</c:v>
                </c:pt>
                <c:pt idx="29">
                  <c:v>0.70580296284303401</c:v>
                </c:pt>
                <c:pt idx="30">
                  <c:v>0.7760841900752854</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Calculations!$D$64:$AH$64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Calculations!$D$65:$AH$65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Calculations!$D$66:$AH$66</c:f>
              <c:numCache>
                <c:formatCode>0.000E+00</c:formatCode>
                <c:ptCount val="31"/>
                <c:pt idx="1">
                  <c:v>2.6602192180037236</c:v>
                </c:pt>
                <c:pt idx="2">
                  <c:v>11.859583259127339</c:v>
                </c:pt>
                <c:pt idx="3">
                  <c:v>12.91828770339189</c:v>
                </c:pt>
                <c:pt idx="4">
                  <c:v>14.054937019347527</c:v>
                </c:pt>
                <c:pt idx="5">
                  <c:v>15.236633611268518</c:v>
                </c:pt>
                <c:pt idx="6">
                  <c:v>16.441508054723549</c:v>
                </c:pt>
                <c:pt idx="7">
                  <c:v>17.660401359993525</c:v>
                </c:pt>
                <c:pt idx="8">
                  <c:v>18.883406864729217</c:v>
                </c:pt>
                <c:pt idx="9">
                  <c:v>20.106786205779972</c:v>
                </c:pt>
                <c:pt idx="10">
                  <c:v>21.325492592892417</c:v>
                </c:pt>
                <c:pt idx="11">
                  <c:v>22.539899862381606</c:v>
                </c:pt>
                <c:pt idx="12">
                  <c:v>23.751690277665343</c:v>
                </c:pt>
                <c:pt idx="13">
                  <c:v>24.91787266251113</c:v>
                </c:pt>
                <c:pt idx="14">
                  <c:v>24.918433416983731</c:v>
                </c:pt>
                <c:pt idx="15">
                  <c:v>24.919554925928921</c:v>
                </c:pt>
                <c:pt idx="16">
                  <c:v>24.921984861976849</c:v>
                </c:pt>
                <c:pt idx="17">
                  <c:v>24.926097061442565</c:v>
                </c:pt>
                <c:pt idx="18">
                  <c:v>24.934134542216462</c:v>
                </c:pt>
                <c:pt idx="19">
                  <c:v>24.948714158504011</c:v>
                </c:pt>
                <c:pt idx="20">
                  <c:v>24.975630373188697</c:v>
                </c:pt>
                <c:pt idx="21">
                  <c:v>25.024602930462233</c:v>
                </c:pt>
                <c:pt idx="22">
                  <c:v>25.073762405893305</c:v>
                </c:pt>
                <c:pt idx="23">
                  <c:v>25.123295717639436</c:v>
                </c:pt>
                <c:pt idx="24">
                  <c:v>25.172829029385568</c:v>
                </c:pt>
                <c:pt idx="25">
                  <c:v>25.222736177446773</c:v>
                </c:pt>
                <c:pt idx="26">
                  <c:v>25.272643325507971</c:v>
                </c:pt>
                <c:pt idx="27">
                  <c:v>25.32292430988424</c:v>
                </c:pt>
                <c:pt idx="28">
                  <c:v>25.373205294260504</c:v>
                </c:pt>
                <c:pt idx="29">
                  <c:v>25.423673196794297</c:v>
                </c:pt>
                <c:pt idx="30">
                  <c:v>25.474141099328097</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Calculations!$D$67:$AH$67</c:f>
              <c:numCache>
                <c:formatCode>0.000E+00</c:formatCode>
                <c:ptCount val="31"/>
                <c:pt idx="1">
                  <c:v>3976.219496802396</c:v>
                </c:pt>
                <c:pt idx="2">
                  <c:v>4848.8104662025416</c:v>
                </c:pt>
                <c:pt idx="3">
                  <c:v>5313.5067630535086</c:v>
                </c:pt>
                <c:pt idx="4">
                  <c:v>5853.8131368898239</c:v>
                </c:pt>
                <c:pt idx="5">
                  <c:v>6395.046811705658</c:v>
                </c:pt>
                <c:pt idx="6">
                  <c:v>6935.1118742005992</c:v>
                </c:pt>
                <c:pt idx="7">
                  <c:v>7493.1752860843508</c:v>
                </c:pt>
                <c:pt idx="8">
                  <c:v>8067.8147870962512</c:v>
                </c:pt>
                <c:pt idx="9">
                  <c:v>8669.0819011576132</c:v>
                </c:pt>
                <c:pt idx="10">
                  <c:v>9292.6576973204883</c:v>
                </c:pt>
                <c:pt idx="11">
                  <c:v>9947.9813556221161</c:v>
                </c:pt>
                <c:pt idx="12">
                  <c:v>10649.504079575812</c:v>
                </c:pt>
                <c:pt idx="13">
                  <c:v>11361.396649073098</c:v>
                </c:pt>
                <c:pt idx="14">
                  <c:v>12093.234881324375</c:v>
                </c:pt>
                <c:pt idx="15">
                  <c:v>12731.688802072371</c:v>
                </c:pt>
                <c:pt idx="16">
                  <c:v>13404.582580263901</c:v>
                </c:pt>
                <c:pt idx="17">
                  <c:v>14106.441196146683</c:v>
                </c:pt>
                <c:pt idx="18">
                  <c:v>14861.590739496478</c:v>
                </c:pt>
                <c:pt idx="19">
                  <c:v>15672.359836719825</c:v>
                </c:pt>
                <c:pt idx="20">
                  <c:v>16539.026808953291</c:v>
                </c:pt>
                <c:pt idx="21">
                  <c:v>17459.382657411155</c:v>
                </c:pt>
                <c:pt idx="22">
                  <c:v>18433.411494050029</c:v>
                </c:pt>
                <c:pt idx="23">
                  <c:v>19468.06686124828</c:v>
                </c:pt>
                <c:pt idx="24">
                  <c:v>20543.77898866672</c:v>
                </c:pt>
                <c:pt idx="25">
                  <c:v>21678.05257484012</c:v>
                </c:pt>
                <c:pt idx="26">
                  <c:v>22855.025744920262</c:v>
                </c:pt>
                <c:pt idx="27">
                  <c:v>24074.400364445883</c:v>
                </c:pt>
                <c:pt idx="28">
                  <c:v>25358.239131223185</c:v>
                </c:pt>
                <c:pt idx="29">
                  <c:v>26672.165179227723</c:v>
                </c:pt>
                <c:pt idx="30">
                  <c:v>28032.783756820201</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Calculations!$D$68:$AH$68</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Calculations!$D$69:$AH$69</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Calculations!$D$70:$AH$70</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Calculations!$D$71:$AH$71</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Calculations!$D$72:$AH$72</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Calculations!$D$73:$AH$73</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Calculations!$D$74:$AH$74</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Calculations!$D$75:$AH$75</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Calculations!$D$76:$AH$76</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Calculations!$D$61:$AH$61</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Calculations!$D$77:$AH$77</c:f>
              <c:numCache>
                <c:formatCode>0.000E+00</c:formatCode>
                <c:ptCount val="31"/>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Calculations!$D$103:$AH$103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Calculations!$D$104:$AH$104</c:f>
              <c:numCache>
                <c:formatCode>0.000E+00</c:formatCode>
                <c:ptCount val="31"/>
                <c:pt idx="1">
                  <c:v>9445113</c:v>
                </c:pt>
                <c:pt idx="2">
                  <c:v>9745012.1999999881</c:v>
                </c:pt>
                <c:pt idx="3">
                  <c:v>9894961.8000000119</c:v>
                </c:pt>
                <c:pt idx="4">
                  <c:v>10044911.400000036</c:v>
                </c:pt>
                <c:pt idx="5">
                  <c:v>10194861</c:v>
                </c:pt>
                <c:pt idx="6">
                  <c:v>10194861</c:v>
                </c:pt>
                <c:pt idx="7">
                  <c:v>10489943.800000012</c:v>
                </c:pt>
                <c:pt idx="8">
                  <c:v>10637485.199999988</c:v>
                </c:pt>
                <c:pt idx="9">
                  <c:v>10785026.599999964</c:v>
                </c:pt>
                <c:pt idx="10">
                  <c:v>10932568</c:v>
                </c:pt>
                <c:pt idx="11">
                  <c:v>10932568</c:v>
                </c:pt>
                <c:pt idx="12">
                  <c:v>11224284.800000012</c:v>
                </c:pt>
                <c:pt idx="13">
                  <c:v>11370143.199999988</c:v>
                </c:pt>
                <c:pt idx="14">
                  <c:v>11516001.599999964</c:v>
                </c:pt>
                <c:pt idx="15">
                  <c:v>11661860</c:v>
                </c:pt>
                <c:pt idx="16">
                  <c:v>11661860</c:v>
                </c:pt>
                <c:pt idx="17">
                  <c:v>11848788</c:v>
                </c:pt>
                <c:pt idx="18">
                  <c:v>11942252</c:v>
                </c:pt>
                <c:pt idx="19">
                  <c:v>12035716</c:v>
                </c:pt>
                <c:pt idx="20">
                  <c:v>12129180</c:v>
                </c:pt>
                <c:pt idx="21">
                  <c:v>12129180</c:v>
                </c:pt>
                <c:pt idx="22">
                  <c:v>12276652.400000006</c:v>
                </c:pt>
                <c:pt idx="23">
                  <c:v>12350388.599999994</c:v>
                </c:pt>
                <c:pt idx="24">
                  <c:v>12424124.799999982</c:v>
                </c:pt>
                <c:pt idx="25">
                  <c:v>12497861</c:v>
                </c:pt>
                <c:pt idx="26">
                  <c:v>12497861</c:v>
                </c:pt>
                <c:pt idx="27">
                  <c:v>0</c:v>
                </c:pt>
                <c:pt idx="28">
                  <c:v>0</c:v>
                </c:pt>
                <c:pt idx="29">
                  <c:v>0</c:v>
                </c:pt>
                <c:pt idx="30">
                  <c:v>0</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Calculations!$D$105:$AH$105</c:f>
              <c:numCache>
                <c:formatCode>0.000E+00</c:formatCode>
                <c:ptCount val="31"/>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Calculations!$D$106:$AH$106</c:f>
              <c:numCache>
                <c:formatCode>0.000E+00</c:formatCode>
                <c:ptCount val="31"/>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Calculations!$D$107:$AH$107</c:f>
              <c:numCache>
                <c:formatCode>0.000E+00</c:formatCode>
                <c:ptCount val="31"/>
                <c:pt idx="1">
                  <c:v>755308</c:v>
                </c:pt>
                <c:pt idx="2">
                  <c:v>3145146</c:v>
                </c:pt>
                <c:pt idx="3">
                  <c:v>4340065</c:v>
                </c:pt>
                <c:pt idx="4">
                  <c:v>5534984</c:v>
                </c:pt>
                <c:pt idx="5">
                  <c:v>6729903</c:v>
                </c:pt>
                <c:pt idx="6">
                  <c:v>6729903</c:v>
                </c:pt>
                <c:pt idx="7">
                  <c:v>6765813.3999999985</c:v>
                </c:pt>
                <c:pt idx="8">
                  <c:v>6783768.6000000015</c:v>
                </c:pt>
                <c:pt idx="9">
                  <c:v>6801723.8000000045</c:v>
                </c:pt>
                <c:pt idx="10">
                  <c:v>6819679</c:v>
                </c:pt>
                <c:pt idx="11">
                  <c:v>6819679</c:v>
                </c:pt>
                <c:pt idx="12">
                  <c:v>6857368.1999999955</c:v>
                </c:pt>
                <c:pt idx="13">
                  <c:v>6876212.799999997</c:v>
                </c:pt>
                <c:pt idx="14">
                  <c:v>6895057.3999999985</c:v>
                </c:pt>
                <c:pt idx="15">
                  <c:v>6913902</c:v>
                </c:pt>
                <c:pt idx="16">
                  <c:v>6913902</c:v>
                </c:pt>
                <c:pt idx="17">
                  <c:v>6870043.1999999955</c:v>
                </c:pt>
                <c:pt idx="18">
                  <c:v>6848113.799999997</c:v>
                </c:pt>
                <c:pt idx="19">
                  <c:v>6826184.3999999985</c:v>
                </c:pt>
                <c:pt idx="20">
                  <c:v>6804255</c:v>
                </c:pt>
                <c:pt idx="21">
                  <c:v>6804255</c:v>
                </c:pt>
                <c:pt idx="22">
                  <c:v>6788362.5999999996</c:v>
                </c:pt>
                <c:pt idx="23">
                  <c:v>6780416.4000000004</c:v>
                </c:pt>
                <c:pt idx="24">
                  <c:v>6772470.2000000011</c:v>
                </c:pt>
                <c:pt idx="25">
                  <c:v>6764524</c:v>
                </c:pt>
                <c:pt idx="26">
                  <c:v>6764524</c:v>
                </c:pt>
                <c:pt idx="27">
                  <c:v>0</c:v>
                </c:pt>
                <c:pt idx="28">
                  <c:v>0</c:v>
                </c:pt>
                <c:pt idx="29">
                  <c:v>0</c:v>
                </c:pt>
                <c:pt idx="30">
                  <c:v>0</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Calculations!$D$108:$AH$108</c:f>
              <c:numCache>
                <c:formatCode>0.000E+00</c:formatCode>
                <c:ptCount val="31"/>
                <c:pt idx="1">
                  <c:v>23790339</c:v>
                </c:pt>
                <c:pt idx="2">
                  <c:v>171837814.19998169</c:v>
                </c:pt>
                <c:pt idx="3">
                  <c:v>245861551.79998779</c:v>
                </c:pt>
                <c:pt idx="4">
                  <c:v>319885289.3999939</c:v>
                </c:pt>
                <c:pt idx="5">
                  <c:v>393909027</c:v>
                </c:pt>
                <c:pt idx="6">
                  <c:v>393909027</c:v>
                </c:pt>
                <c:pt idx="7">
                  <c:v>437076446.59999847</c:v>
                </c:pt>
                <c:pt idx="8">
                  <c:v>458660156.40000153</c:v>
                </c:pt>
                <c:pt idx="9">
                  <c:v>480243866.20000458</c:v>
                </c:pt>
                <c:pt idx="10">
                  <c:v>501827576</c:v>
                </c:pt>
                <c:pt idx="11">
                  <c:v>501827576</c:v>
                </c:pt>
                <c:pt idx="12">
                  <c:v>549391784.79999542</c:v>
                </c:pt>
                <c:pt idx="13">
                  <c:v>573173889.19999695</c:v>
                </c:pt>
                <c:pt idx="14">
                  <c:v>596955993.59999847</c:v>
                </c:pt>
                <c:pt idx="15">
                  <c:v>620738098</c:v>
                </c:pt>
                <c:pt idx="16">
                  <c:v>620738098</c:v>
                </c:pt>
                <c:pt idx="17">
                  <c:v>660783557.20000458</c:v>
                </c:pt>
                <c:pt idx="18">
                  <c:v>680806286.80000305</c:v>
                </c:pt>
                <c:pt idx="19">
                  <c:v>700829016.40000153</c:v>
                </c:pt>
                <c:pt idx="20">
                  <c:v>720851746</c:v>
                </c:pt>
                <c:pt idx="21">
                  <c:v>720851746</c:v>
                </c:pt>
                <c:pt idx="22">
                  <c:v>749745544.79999924</c:v>
                </c:pt>
                <c:pt idx="23">
                  <c:v>764192444.20000076</c:v>
                </c:pt>
                <c:pt idx="24">
                  <c:v>778639343.60000229</c:v>
                </c:pt>
                <c:pt idx="25">
                  <c:v>793086243</c:v>
                </c:pt>
                <c:pt idx="26">
                  <c:v>793086243</c:v>
                </c:pt>
                <c:pt idx="27">
                  <c:v>0</c:v>
                </c:pt>
                <c:pt idx="28">
                  <c:v>0</c:v>
                </c:pt>
                <c:pt idx="29">
                  <c:v>0</c:v>
                </c:pt>
                <c:pt idx="30">
                  <c:v>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Calculations!$D$109:$AH$109</c:f>
              <c:numCache>
                <c:formatCode>0.000E+00</c:formatCode>
                <c:ptCount val="31"/>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Calculations!$D$110:$AH$110</c:f>
              <c:numCache>
                <c:formatCode>0.000E+00</c:formatCode>
                <c:ptCount val="31"/>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Calculations!$D$111:$AH$111</c:f>
              <c:numCache>
                <c:formatCode>0.000E+00</c:formatCode>
                <c:ptCount val="31"/>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Calculations!$D$112:$AH$112</c:f>
              <c:numCache>
                <c:formatCode>0.000E+00</c:formatCode>
                <c:ptCount val="31"/>
                <c:pt idx="1">
                  <c:v>84067</c:v>
                </c:pt>
                <c:pt idx="2">
                  <c:v>89444.600000000559</c:v>
                </c:pt>
                <c:pt idx="3">
                  <c:v>92133.400000000373</c:v>
                </c:pt>
                <c:pt idx="4">
                  <c:v>94822.200000000186</c:v>
                </c:pt>
                <c:pt idx="5">
                  <c:v>97511</c:v>
                </c:pt>
                <c:pt idx="6">
                  <c:v>97511</c:v>
                </c:pt>
                <c:pt idx="7">
                  <c:v>97511</c:v>
                </c:pt>
                <c:pt idx="8">
                  <c:v>97511</c:v>
                </c:pt>
                <c:pt idx="9">
                  <c:v>97511</c:v>
                </c:pt>
                <c:pt idx="10">
                  <c:v>97511</c:v>
                </c:pt>
                <c:pt idx="11">
                  <c:v>97511</c:v>
                </c:pt>
                <c:pt idx="12">
                  <c:v>97511</c:v>
                </c:pt>
                <c:pt idx="13">
                  <c:v>97511</c:v>
                </c:pt>
                <c:pt idx="14">
                  <c:v>97511</c:v>
                </c:pt>
                <c:pt idx="15">
                  <c:v>97511</c:v>
                </c:pt>
                <c:pt idx="16">
                  <c:v>97511</c:v>
                </c:pt>
                <c:pt idx="17">
                  <c:v>97511</c:v>
                </c:pt>
                <c:pt idx="18">
                  <c:v>97511</c:v>
                </c:pt>
                <c:pt idx="19">
                  <c:v>97511</c:v>
                </c:pt>
                <c:pt idx="20">
                  <c:v>97511</c:v>
                </c:pt>
                <c:pt idx="21">
                  <c:v>97511</c:v>
                </c:pt>
                <c:pt idx="22">
                  <c:v>97511</c:v>
                </c:pt>
                <c:pt idx="23">
                  <c:v>97511</c:v>
                </c:pt>
                <c:pt idx="24">
                  <c:v>97511</c:v>
                </c:pt>
                <c:pt idx="25">
                  <c:v>97511</c:v>
                </c:pt>
                <c:pt idx="26">
                  <c:v>97511</c:v>
                </c:pt>
                <c:pt idx="27">
                  <c:v>0</c:v>
                </c:pt>
                <c:pt idx="28">
                  <c:v>0</c:v>
                </c:pt>
                <c:pt idx="29">
                  <c:v>0</c:v>
                </c:pt>
                <c:pt idx="30">
                  <c:v>0</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Calculations!$D$113:$AH$113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Calculations!$D$114:$AH$114</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Calculations!$D$115:$AH$115</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Calculations!$D$116:$AH$116</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Calculations!$D$117:$AH$117</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Calculations!$D$102:$AH$102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Calculations!$D$118:$AH$118</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Calculations!$D$83:$AH$83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Calculations!$D$84:$AH$84</c:f>
              <c:numCache>
                <c:formatCode>0.000E+00</c:formatCode>
                <c:ptCount val="31"/>
                <c:pt idx="1">
                  <c:v>1354.1380000000001</c:v>
                </c:pt>
                <c:pt idx="2">
                  <c:v>4890.4271999998018</c:v>
                </c:pt>
                <c:pt idx="3">
                  <c:v>6658.5717999995686</c:v>
                </c:pt>
                <c:pt idx="4">
                  <c:v>8426.7163999998011</c:v>
                </c:pt>
                <c:pt idx="5">
                  <c:v>10194.861000000034</c:v>
                </c:pt>
                <c:pt idx="6">
                  <c:v>10194.860999999999</c:v>
                </c:pt>
                <c:pt idx="7">
                  <c:v>10489.94379999995</c:v>
                </c:pt>
                <c:pt idx="8">
                  <c:v>10637.485199999996</c:v>
                </c:pt>
                <c:pt idx="9">
                  <c:v>10785.026599999983</c:v>
                </c:pt>
                <c:pt idx="10">
                  <c:v>10932.56799999997</c:v>
                </c:pt>
                <c:pt idx="11">
                  <c:v>10932.567999999999</c:v>
                </c:pt>
                <c:pt idx="12">
                  <c:v>11224.284799999965</c:v>
                </c:pt>
                <c:pt idx="13">
                  <c:v>11370.143199999991</c:v>
                </c:pt>
                <c:pt idx="14">
                  <c:v>11516.00159999996</c:v>
                </c:pt>
                <c:pt idx="15">
                  <c:v>11661.859999999986</c:v>
                </c:pt>
                <c:pt idx="16">
                  <c:v>11661.86</c:v>
                </c:pt>
                <c:pt idx="17">
                  <c:v>11848.788</c:v>
                </c:pt>
                <c:pt idx="18">
                  <c:v>11942.251999999979</c:v>
                </c:pt>
                <c:pt idx="19">
                  <c:v>12035.715999999986</c:v>
                </c:pt>
                <c:pt idx="20">
                  <c:v>12129.179999999993</c:v>
                </c:pt>
                <c:pt idx="21">
                  <c:v>12129.18</c:v>
                </c:pt>
                <c:pt idx="22">
                  <c:v>12276.652400000021</c:v>
                </c:pt>
                <c:pt idx="23">
                  <c:v>12350.388600000006</c:v>
                </c:pt>
                <c:pt idx="24">
                  <c:v>12424.12480000002</c:v>
                </c:pt>
                <c:pt idx="25">
                  <c:v>12497.861000000004</c:v>
                </c:pt>
                <c:pt idx="26">
                  <c:v>12497.861000000001</c:v>
                </c:pt>
                <c:pt idx="27">
                  <c:v>0</c:v>
                </c:pt>
                <c:pt idx="28">
                  <c:v>0</c:v>
                </c:pt>
                <c:pt idx="29">
                  <c:v>0</c:v>
                </c:pt>
                <c:pt idx="30">
                  <c:v>0</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Calculations!$D$85:$AH$85</c:f>
              <c:numCache>
                <c:formatCode>0.000E+00</c:formatCode>
                <c:ptCount val="31"/>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Calculations!$D$86:$AH$86</c:f>
              <c:numCache>
                <c:formatCode>0.000E+00</c:formatCode>
                <c:ptCount val="31"/>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Calculations!$D$87:$AH$87</c:f>
              <c:numCache>
                <c:formatCode>0.000E+00</c:formatCode>
                <c:ptCount val="31"/>
                <c:pt idx="1">
                  <c:v>554.88099999999997</c:v>
                </c:pt>
                <c:pt idx="2">
                  <c:v>3024.8898000000045</c:v>
                </c:pt>
                <c:pt idx="3">
                  <c:v>4259.8941999999806</c:v>
                </c:pt>
                <c:pt idx="4">
                  <c:v>5494.8985999999568</c:v>
                </c:pt>
                <c:pt idx="5">
                  <c:v>6729.9029999999329</c:v>
                </c:pt>
                <c:pt idx="6">
                  <c:v>6729.9030000000002</c:v>
                </c:pt>
                <c:pt idx="7">
                  <c:v>6765.8134000000027</c:v>
                </c:pt>
                <c:pt idx="8">
                  <c:v>6783.7685999999994</c:v>
                </c:pt>
                <c:pt idx="9">
                  <c:v>6801.7237999999961</c:v>
                </c:pt>
                <c:pt idx="10">
                  <c:v>6819.6790000000001</c:v>
                </c:pt>
                <c:pt idx="11">
                  <c:v>6819.6790000000001</c:v>
                </c:pt>
                <c:pt idx="12">
                  <c:v>6857.3682000000008</c:v>
                </c:pt>
                <c:pt idx="13">
                  <c:v>6876.2127999999975</c:v>
                </c:pt>
                <c:pt idx="14">
                  <c:v>6895.0574000000015</c:v>
                </c:pt>
                <c:pt idx="15">
                  <c:v>6913.9019999999982</c:v>
                </c:pt>
                <c:pt idx="16">
                  <c:v>6913.902</c:v>
                </c:pt>
                <c:pt idx="17">
                  <c:v>6870.0432000000001</c:v>
                </c:pt>
                <c:pt idx="18">
                  <c:v>6848.1137999999992</c:v>
                </c:pt>
                <c:pt idx="19">
                  <c:v>6826.1843999999983</c:v>
                </c:pt>
                <c:pt idx="20">
                  <c:v>6804.2549999999974</c:v>
                </c:pt>
                <c:pt idx="21">
                  <c:v>6804.2550000000001</c:v>
                </c:pt>
                <c:pt idx="22">
                  <c:v>6788.3625999999967</c:v>
                </c:pt>
                <c:pt idx="23">
                  <c:v>6780.4163999999964</c:v>
                </c:pt>
                <c:pt idx="24">
                  <c:v>6772.4701999999979</c:v>
                </c:pt>
                <c:pt idx="25">
                  <c:v>6764.5239999999976</c:v>
                </c:pt>
                <c:pt idx="26">
                  <c:v>6764.5239999999994</c:v>
                </c:pt>
                <c:pt idx="27">
                  <c:v>0</c:v>
                </c:pt>
                <c:pt idx="28">
                  <c:v>0</c:v>
                </c:pt>
                <c:pt idx="29">
                  <c:v>0</c:v>
                </c:pt>
                <c:pt idx="30">
                  <c:v>0</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Calculations!$D$88:$AH$88</c:f>
              <c:numCache>
                <c:formatCode>0.000E+00</c:formatCode>
                <c:ptCount val="31"/>
                <c:pt idx="1">
                  <c:v>18947.776999999998</c:v>
                </c:pt>
                <c:pt idx="2">
                  <c:v>168932.27700001001</c:v>
                </c:pt>
                <c:pt idx="3">
                  <c:v>243924.52700001001</c:v>
                </c:pt>
                <c:pt idx="4">
                  <c:v>318916.77700001001</c:v>
                </c:pt>
                <c:pt idx="5">
                  <c:v>393909.02700001001</c:v>
                </c:pt>
                <c:pt idx="6">
                  <c:v>393909.027</c:v>
                </c:pt>
                <c:pt idx="7">
                  <c:v>437076.44659999758</c:v>
                </c:pt>
                <c:pt idx="8">
                  <c:v>458660.15639999509</c:v>
                </c:pt>
                <c:pt idx="9">
                  <c:v>480243.86620000005</c:v>
                </c:pt>
                <c:pt idx="10">
                  <c:v>501827.57599999756</c:v>
                </c:pt>
                <c:pt idx="11">
                  <c:v>501827.576</c:v>
                </c:pt>
                <c:pt idx="12">
                  <c:v>549391.78479999304</c:v>
                </c:pt>
                <c:pt idx="13">
                  <c:v>573173.8891999945</c:v>
                </c:pt>
                <c:pt idx="14">
                  <c:v>596955.99359999597</c:v>
                </c:pt>
                <c:pt idx="15">
                  <c:v>620738.09799999744</c:v>
                </c:pt>
                <c:pt idx="16">
                  <c:v>620738.098</c:v>
                </c:pt>
                <c:pt idx="17">
                  <c:v>660783.55719999969</c:v>
                </c:pt>
                <c:pt idx="18">
                  <c:v>680806.28679999709</c:v>
                </c:pt>
                <c:pt idx="19">
                  <c:v>700829.01640000194</c:v>
                </c:pt>
                <c:pt idx="20">
                  <c:v>720851.74599999934</c:v>
                </c:pt>
                <c:pt idx="21">
                  <c:v>720851.74600000004</c:v>
                </c:pt>
                <c:pt idx="22">
                  <c:v>749745.5447999984</c:v>
                </c:pt>
                <c:pt idx="23">
                  <c:v>764192.44419999793</c:v>
                </c:pt>
                <c:pt idx="24">
                  <c:v>778639.34360000119</c:v>
                </c:pt>
                <c:pt idx="25">
                  <c:v>793086.24300000072</c:v>
                </c:pt>
                <c:pt idx="26">
                  <c:v>793086.24300000002</c:v>
                </c:pt>
                <c:pt idx="27">
                  <c:v>0</c:v>
                </c:pt>
                <c:pt idx="28">
                  <c:v>0</c:v>
                </c:pt>
                <c:pt idx="29">
                  <c:v>0</c:v>
                </c:pt>
                <c:pt idx="30">
                  <c:v>0</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Calculations!$D$89:$AH$89</c:f>
              <c:numCache>
                <c:formatCode>0.000E+00</c:formatCode>
                <c:ptCount val="31"/>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Calculations!$D$90:$AH$90</c:f>
              <c:numCache>
                <c:formatCode>0.000E+00</c:formatCode>
                <c:ptCount val="31"/>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Calculations!$D$91:$AH$91</c:f>
              <c:numCache>
                <c:formatCode>0.000E+00</c:formatCode>
                <c:ptCount val="31"/>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Calculations!$D$92:$AH$92</c:f>
              <c:numCache>
                <c:formatCode>0.000E+00</c:formatCode>
                <c:ptCount val="31"/>
                <c:pt idx="1">
                  <c:v>12.052999999999999</c:v>
                </c:pt>
                <c:pt idx="2">
                  <c:v>46.236199999999371</c:v>
                </c:pt>
                <c:pt idx="3">
                  <c:v>63.327799999999115</c:v>
                </c:pt>
                <c:pt idx="4">
                  <c:v>80.419399999998859</c:v>
                </c:pt>
                <c:pt idx="5">
                  <c:v>97.510999999998603</c:v>
                </c:pt>
                <c:pt idx="6">
                  <c:v>97.510999999999996</c:v>
                </c:pt>
                <c:pt idx="7">
                  <c:v>97.510999999999996</c:v>
                </c:pt>
                <c:pt idx="8">
                  <c:v>97.510999999999996</c:v>
                </c:pt>
                <c:pt idx="9">
                  <c:v>97.510999999999996</c:v>
                </c:pt>
                <c:pt idx="10">
                  <c:v>97.510999999999996</c:v>
                </c:pt>
                <c:pt idx="11">
                  <c:v>97.510999999999996</c:v>
                </c:pt>
                <c:pt idx="12">
                  <c:v>97.510999999999996</c:v>
                </c:pt>
                <c:pt idx="13">
                  <c:v>97.510999999999996</c:v>
                </c:pt>
                <c:pt idx="14">
                  <c:v>97.510999999999996</c:v>
                </c:pt>
                <c:pt idx="15">
                  <c:v>97.510999999999996</c:v>
                </c:pt>
                <c:pt idx="16">
                  <c:v>97.510999999999996</c:v>
                </c:pt>
                <c:pt idx="17">
                  <c:v>97.510999999999996</c:v>
                </c:pt>
                <c:pt idx="18">
                  <c:v>97.510999999999996</c:v>
                </c:pt>
                <c:pt idx="19">
                  <c:v>97.510999999999996</c:v>
                </c:pt>
                <c:pt idx="20">
                  <c:v>97.510999999999996</c:v>
                </c:pt>
                <c:pt idx="21">
                  <c:v>97.510999999999996</c:v>
                </c:pt>
                <c:pt idx="22">
                  <c:v>97.510999999999996</c:v>
                </c:pt>
                <c:pt idx="23">
                  <c:v>97.510999999999996</c:v>
                </c:pt>
                <c:pt idx="24">
                  <c:v>97.510999999999996</c:v>
                </c:pt>
                <c:pt idx="25">
                  <c:v>97.510999999999996</c:v>
                </c:pt>
                <c:pt idx="26">
                  <c:v>97.510999999999996</c:v>
                </c:pt>
                <c:pt idx="27">
                  <c:v>0</c:v>
                </c:pt>
                <c:pt idx="28">
                  <c:v>0</c:v>
                </c:pt>
                <c:pt idx="29">
                  <c:v>0</c:v>
                </c:pt>
                <c:pt idx="30">
                  <c:v>0</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Calculations!$D$93:$AH$93</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Calculations!$D$94:$AH$94</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Calculations!$D$95:$AH$95</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Calculations!$D$96:$AH$96</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Calculations!$D$97:$AH$97</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Calculations!$D$82:$AH$82</c:f>
              <c:numCache>
                <c:formatCode>General</c:formatCode>
                <c:ptCount val="31"/>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Calculations!$D$98:$AH$98</c:f>
              <c:numCache>
                <c:formatCode>0.000E+00</c:formatCode>
                <c:ptCount val="31"/>
                <c:pt idx="6">
                  <c:v>0</c:v>
                </c:pt>
                <c:pt idx="11">
                  <c:v>0</c:v>
                </c:pt>
                <c:pt idx="16">
                  <c:v>0</c:v>
                </c:pt>
                <c:pt idx="21">
                  <c:v>0</c:v>
                </c:pt>
                <c:pt idx="26">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34</xdr:col>
      <xdr:colOff>284160</xdr:colOff>
      <xdr:row>0</xdr:row>
      <xdr:rowOff>84931</xdr:rowOff>
    </xdr:from>
    <xdr:to>
      <xdr:col>47</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280985</xdr:colOff>
      <xdr:row>22</xdr:row>
      <xdr:rowOff>157161</xdr:rowOff>
    </xdr:from>
    <xdr:to>
      <xdr:col>47</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119061</xdr:colOff>
      <xdr:row>40</xdr:row>
      <xdr:rowOff>109535</xdr:rowOff>
    </xdr:from>
    <xdr:to>
      <xdr:col>48</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100011</xdr:colOff>
      <xdr:row>60</xdr:row>
      <xdr:rowOff>128586</xdr:rowOff>
    </xdr:from>
    <xdr:to>
      <xdr:col>47</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157161</xdr:colOff>
      <xdr:row>99</xdr:row>
      <xdr:rowOff>52384</xdr:rowOff>
    </xdr:from>
    <xdr:to>
      <xdr:col>46</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30614</xdr:colOff>
      <xdr:row>79</xdr:row>
      <xdr:rowOff>189818</xdr:rowOff>
    </xdr:from>
    <xdr:to>
      <xdr:col>46</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6" Type="http://schemas.openxmlformats.org/officeDocument/2006/relationships/printerSettings" Target="../printerSettings/printerSettings1.bin"/><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opLeftCell="A11" workbookViewId="0">
      <selection activeCell="F17" sqref="F17"/>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353</v>
      </c>
    </row>
    <row r="5" spans="1:2" x14ac:dyDescent="0.25">
      <c r="B5" t="s">
        <v>0</v>
      </c>
    </row>
    <row r="6" spans="1:2" x14ac:dyDescent="0.25">
      <c r="B6" s="2">
        <v>2022</v>
      </c>
    </row>
    <row r="7" spans="1:2" x14ac:dyDescent="0.25">
      <c r="B7" t="s">
        <v>352</v>
      </c>
    </row>
    <row r="8" spans="1:2" ht="30" x14ac:dyDescent="0.25">
      <c r="B8" s="23" t="s">
        <v>354</v>
      </c>
    </row>
    <row r="9" spans="1:2" ht="30" x14ac:dyDescent="0.25">
      <c r="B9" s="23" t="s">
        <v>355</v>
      </c>
    </row>
    <row r="10" spans="1:2" x14ac:dyDescent="0.25">
      <c r="B10" t="s">
        <v>169</v>
      </c>
    </row>
    <row r="12" spans="1:2" x14ac:dyDescent="0.25">
      <c r="B12" s="4" t="s">
        <v>351</v>
      </c>
    </row>
    <row r="13" spans="1:2" x14ac:dyDescent="0.25">
      <c r="B13" t="s">
        <v>0</v>
      </c>
    </row>
    <row r="14" spans="1:2" x14ac:dyDescent="0.25">
      <c r="B14" s="2">
        <v>2021</v>
      </c>
    </row>
    <row r="15" spans="1:2" x14ac:dyDescent="0.25">
      <c r="B15" t="s">
        <v>610</v>
      </c>
    </row>
    <row r="16" spans="1:2" ht="60" x14ac:dyDescent="0.25">
      <c r="B16" s="23" t="s">
        <v>280</v>
      </c>
    </row>
    <row r="17" spans="1:2" ht="60" x14ac:dyDescent="0.25">
      <c r="B17" s="23" t="s">
        <v>254</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323</v>
      </c>
    </row>
    <row r="25" spans="1:2" x14ac:dyDescent="0.25">
      <c r="B25" s="24" t="s">
        <v>322</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s="1" t="s">
        <v>161</v>
      </c>
    </row>
    <row r="35" spans="1:6" x14ac:dyDescent="0.25">
      <c r="A35" s="9">
        <f>'RECS HC2.1'!B24/SUM('RECS HC2.1'!B24,'RECS HC2.1'!B27)</f>
        <v>0.81308184246741677</v>
      </c>
      <c r="B35" t="s">
        <v>36</v>
      </c>
    </row>
    <row r="36" spans="1:6" x14ac:dyDescent="0.25">
      <c r="A36" s="9">
        <f>'RECS HC2.1'!B27/SUM('RECS HC2.1'!B24,'RECS HC2.1'!B27)</f>
        <v>0.18691815753258317</v>
      </c>
      <c r="B36" t="s">
        <v>37</v>
      </c>
    </row>
    <row r="38" spans="1:6" ht="60" x14ac:dyDescent="0.25">
      <c r="A38" s="11" t="s">
        <v>171</v>
      </c>
      <c r="B38">
        <f>10^6</f>
        <v>1000000</v>
      </c>
      <c r="C38" s="12"/>
      <c r="D38" s="13"/>
      <c r="E38" s="14"/>
    </row>
    <row r="39" spans="1:6" x14ac:dyDescent="0.25">
      <c r="A39" t="s">
        <v>179</v>
      </c>
      <c r="B39">
        <v>1000</v>
      </c>
      <c r="F39"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 ref="B16" r:id="rId5" location="/?id=30-AEO2021&amp;region=0-0&amp;cases=highogs&amp;start=2019&amp;end=2050&amp;f=A&amp;sourcekey=0" xr:uid="{454CAC9D-A45C-4FA7-8ADE-23EC2526D941}"/>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t="e">
        <f>Calculations!#REF!</f>
        <v>#REF!</v>
      </c>
    </row>
    <row r="3" spans="1:33" x14ac:dyDescent="0.25">
      <c r="A3" t="s">
        <v>7</v>
      </c>
      <c r="B3" s="10">
        <f>Calculations!D104</f>
        <v>0</v>
      </c>
      <c r="C3" s="10">
        <f>Calculations!E104</f>
        <v>9445113</v>
      </c>
      <c r="D3" s="10">
        <f>Calculations!F104</f>
        <v>9745012.1999999881</v>
      </c>
      <c r="E3" s="10">
        <f>Calculations!G104</f>
        <v>9894961.8000000119</v>
      </c>
      <c r="F3" s="10">
        <f>Calculations!H104</f>
        <v>10044911.400000036</v>
      </c>
      <c r="G3" s="10">
        <f>Calculations!I104</f>
        <v>10194861</v>
      </c>
      <c r="H3" s="10">
        <f>Calculations!J104</f>
        <v>10194861</v>
      </c>
      <c r="I3" s="10">
        <f>Calculations!K104</f>
        <v>10489943.800000012</v>
      </c>
      <c r="J3" s="10">
        <f>Calculations!L104</f>
        <v>10637485.199999988</v>
      </c>
      <c r="K3" s="10">
        <f>Calculations!M104</f>
        <v>10785026.599999964</v>
      </c>
      <c r="L3" s="10">
        <f>Calculations!N104</f>
        <v>10932568</v>
      </c>
      <c r="M3" s="10">
        <f>Calculations!O104</f>
        <v>10932568</v>
      </c>
      <c r="N3" s="10">
        <f>Calculations!P104</f>
        <v>11224284.800000012</v>
      </c>
      <c r="O3" s="10">
        <f>Calculations!Q104</f>
        <v>11370143.199999988</v>
      </c>
      <c r="P3" s="10">
        <f>Calculations!R104</f>
        <v>11516001.599999964</v>
      </c>
      <c r="Q3" s="10">
        <f>Calculations!S104</f>
        <v>11661860</v>
      </c>
      <c r="R3" s="10">
        <f>Calculations!T104</f>
        <v>11661860</v>
      </c>
      <c r="S3" s="10">
        <f>Calculations!U104</f>
        <v>11848788</v>
      </c>
      <c r="T3" s="10">
        <f>Calculations!V104</f>
        <v>11942252</v>
      </c>
      <c r="U3" s="10">
        <f>Calculations!W104</f>
        <v>12035716</v>
      </c>
      <c r="V3" s="10">
        <f>Calculations!X104</f>
        <v>12129180</v>
      </c>
      <c r="W3" s="10">
        <f>Calculations!Y104</f>
        <v>12129180</v>
      </c>
      <c r="X3" s="10">
        <f>Calculations!Z104</f>
        <v>12276652.400000006</v>
      </c>
      <c r="Y3" s="10">
        <f>Calculations!AA104</f>
        <v>12350388.599999994</v>
      </c>
      <c r="Z3" s="10">
        <f>Calculations!AB104</f>
        <v>12424124.799999982</v>
      </c>
      <c r="AA3" s="10">
        <f>Calculations!AC104</f>
        <v>12497861</v>
      </c>
      <c r="AB3" s="10">
        <f>Calculations!AD104</f>
        <v>12497861</v>
      </c>
      <c r="AC3" s="10" t="e">
        <f>Calculations!AE104</f>
        <v>#REF!</v>
      </c>
      <c r="AD3" s="10" t="e">
        <f>Calculations!AF104</f>
        <v>#REF!</v>
      </c>
      <c r="AE3" s="10" t="e">
        <f>Calculations!AG104</f>
        <v>#REF!</v>
      </c>
      <c r="AF3" s="10" t="e">
        <f>Calculations!AH104</f>
        <v>#REF!</v>
      </c>
      <c r="AG3" s="10" t="e">
        <f>Calculations!#REF!</f>
        <v>#REF!</v>
      </c>
    </row>
    <row r="4" spans="1:33" x14ac:dyDescent="0.25">
      <c r="A4" t="s">
        <v>8</v>
      </c>
      <c r="B4" s="10">
        <f>Calculations!D105</f>
        <v>0</v>
      </c>
      <c r="C4" s="10">
        <f>Calculations!E105</f>
        <v>0</v>
      </c>
      <c r="D4" s="10">
        <f>Calculations!F105</f>
        <v>0</v>
      </c>
      <c r="E4" s="10">
        <f>Calculations!G105</f>
        <v>0</v>
      </c>
      <c r="F4" s="10">
        <f>Calculations!H105</f>
        <v>0</v>
      </c>
      <c r="G4" s="10">
        <f>Calculations!I105</f>
        <v>0</v>
      </c>
      <c r="H4" s="10">
        <f>Calculations!J105</f>
        <v>0</v>
      </c>
      <c r="I4" s="10">
        <f>Calculations!K105</f>
        <v>0</v>
      </c>
      <c r="J4" s="10">
        <f>Calculations!L105</f>
        <v>0</v>
      </c>
      <c r="K4" s="10">
        <f>Calculations!M105</f>
        <v>0</v>
      </c>
      <c r="L4" s="10">
        <f>Calculations!N105</f>
        <v>0</v>
      </c>
      <c r="M4" s="10">
        <f>Calculations!O105</f>
        <v>0</v>
      </c>
      <c r="N4" s="10">
        <f>Calculations!P105</f>
        <v>0</v>
      </c>
      <c r="O4" s="10">
        <f>Calculations!Q105</f>
        <v>0</v>
      </c>
      <c r="P4" s="10">
        <f>Calculations!R105</f>
        <v>0</v>
      </c>
      <c r="Q4" s="10">
        <f>Calculations!S105</f>
        <v>0</v>
      </c>
      <c r="R4" s="10">
        <f>Calculations!T105</f>
        <v>0</v>
      </c>
      <c r="S4" s="10">
        <f>Calculations!U105</f>
        <v>0</v>
      </c>
      <c r="T4" s="10">
        <f>Calculations!V105</f>
        <v>0</v>
      </c>
      <c r="U4" s="10">
        <f>Calculations!W105</f>
        <v>0</v>
      </c>
      <c r="V4" s="10">
        <f>Calculations!X105</f>
        <v>0</v>
      </c>
      <c r="W4" s="10">
        <f>Calculations!Y105</f>
        <v>0</v>
      </c>
      <c r="X4" s="10">
        <f>Calculations!Z105</f>
        <v>0</v>
      </c>
      <c r="Y4" s="10">
        <f>Calculations!AA105</f>
        <v>0</v>
      </c>
      <c r="Z4" s="10">
        <f>Calculations!AB105</f>
        <v>0</v>
      </c>
      <c r="AA4" s="10">
        <f>Calculations!AC105</f>
        <v>0</v>
      </c>
      <c r="AB4" s="10">
        <f>Calculations!AD105</f>
        <v>0</v>
      </c>
      <c r="AC4" s="10">
        <f>Calculations!AE105</f>
        <v>0</v>
      </c>
      <c r="AD4" s="10">
        <f>Calculations!AF105</f>
        <v>0</v>
      </c>
      <c r="AE4" s="10">
        <f>Calculations!AG105</f>
        <v>0</v>
      </c>
      <c r="AF4" s="10">
        <f>Calculations!AH105</f>
        <v>0</v>
      </c>
      <c r="AG4" s="10" t="e">
        <f>Calculations!#REF!</f>
        <v>#REF!</v>
      </c>
    </row>
    <row r="5" spans="1:33" x14ac:dyDescent="0.25">
      <c r="A5" t="s">
        <v>9</v>
      </c>
      <c r="B5" s="10">
        <f>Calculations!D106</f>
        <v>0</v>
      </c>
      <c r="C5" s="10">
        <f>Calculations!E106</f>
        <v>0</v>
      </c>
      <c r="D5" s="10">
        <f>Calculations!F106</f>
        <v>0</v>
      </c>
      <c r="E5" s="10">
        <f>Calculations!G106</f>
        <v>0</v>
      </c>
      <c r="F5" s="10">
        <f>Calculations!H106</f>
        <v>0</v>
      </c>
      <c r="G5" s="10">
        <f>Calculations!I106</f>
        <v>0</v>
      </c>
      <c r="H5" s="10">
        <f>Calculations!J106</f>
        <v>0</v>
      </c>
      <c r="I5" s="10">
        <f>Calculations!K106</f>
        <v>0</v>
      </c>
      <c r="J5" s="10">
        <f>Calculations!L106</f>
        <v>0</v>
      </c>
      <c r="K5" s="10">
        <f>Calculations!M106</f>
        <v>0</v>
      </c>
      <c r="L5" s="10">
        <f>Calculations!N106</f>
        <v>0</v>
      </c>
      <c r="M5" s="10">
        <f>Calculations!O106</f>
        <v>0</v>
      </c>
      <c r="N5" s="10">
        <f>Calculations!P106</f>
        <v>0</v>
      </c>
      <c r="O5" s="10">
        <f>Calculations!Q106</f>
        <v>0</v>
      </c>
      <c r="P5" s="10">
        <f>Calculations!R106</f>
        <v>0</v>
      </c>
      <c r="Q5" s="10">
        <f>Calculations!S106</f>
        <v>0</v>
      </c>
      <c r="R5" s="10">
        <f>Calculations!T106</f>
        <v>0</v>
      </c>
      <c r="S5" s="10">
        <f>Calculations!U106</f>
        <v>0</v>
      </c>
      <c r="T5" s="10">
        <f>Calculations!V106</f>
        <v>0</v>
      </c>
      <c r="U5" s="10">
        <f>Calculations!W106</f>
        <v>0</v>
      </c>
      <c r="V5" s="10">
        <f>Calculations!X106</f>
        <v>0</v>
      </c>
      <c r="W5" s="10">
        <f>Calculations!Y106</f>
        <v>0</v>
      </c>
      <c r="X5" s="10">
        <f>Calculations!Z106</f>
        <v>0</v>
      </c>
      <c r="Y5" s="10">
        <f>Calculations!AA106</f>
        <v>0</v>
      </c>
      <c r="Z5" s="10">
        <f>Calculations!AB106</f>
        <v>0</v>
      </c>
      <c r="AA5" s="10">
        <f>Calculations!AC106</f>
        <v>0</v>
      </c>
      <c r="AB5" s="10">
        <f>Calculations!AD106</f>
        <v>0</v>
      </c>
      <c r="AC5" s="10">
        <f>Calculations!AE106</f>
        <v>0</v>
      </c>
      <c r="AD5" s="10">
        <f>Calculations!AF106</f>
        <v>0</v>
      </c>
      <c r="AE5" s="10">
        <f>Calculations!AG106</f>
        <v>0</v>
      </c>
      <c r="AF5" s="10">
        <f>Calculations!AH106</f>
        <v>0</v>
      </c>
      <c r="AG5" s="10" t="e">
        <f>Calculations!#REF!</f>
        <v>#REF!</v>
      </c>
    </row>
    <row r="6" spans="1:33" x14ac:dyDescent="0.25">
      <c r="A6" t="s">
        <v>63</v>
      </c>
      <c r="B6" s="10">
        <f>Calculations!D107</f>
        <v>0</v>
      </c>
      <c r="C6" s="10">
        <f>Calculations!E107</f>
        <v>755308</v>
      </c>
      <c r="D6" s="10">
        <f>Calculations!F107</f>
        <v>3145146</v>
      </c>
      <c r="E6" s="10">
        <f>Calculations!G107</f>
        <v>4340065</v>
      </c>
      <c r="F6" s="10">
        <f>Calculations!H107</f>
        <v>5534984</v>
      </c>
      <c r="G6" s="10">
        <f>Calculations!I107</f>
        <v>6729903</v>
      </c>
      <c r="H6" s="10">
        <f>Calculations!J107</f>
        <v>6729903</v>
      </c>
      <c r="I6" s="10">
        <f>Calculations!K107</f>
        <v>6765813.3999999985</v>
      </c>
      <c r="J6" s="10">
        <f>Calculations!L107</f>
        <v>6783768.6000000015</v>
      </c>
      <c r="K6" s="10">
        <f>Calculations!M107</f>
        <v>6801723.8000000045</v>
      </c>
      <c r="L6" s="10">
        <f>Calculations!N107</f>
        <v>6819679</v>
      </c>
      <c r="M6" s="10">
        <f>Calculations!O107</f>
        <v>6819679</v>
      </c>
      <c r="N6" s="10">
        <f>Calculations!P107</f>
        <v>6857368.1999999955</v>
      </c>
      <c r="O6" s="10">
        <f>Calculations!Q107</f>
        <v>6876212.799999997</v>
      </c>
      <c r="P6" s="10">
        <f>Calculations!R107</f>
        <v>6895057.3999999985</v>
      </c>
      <c r="Q6" s="10">
        <f>Calculations!S107</f>
        <v>6913902</v>
      </c>
      <c r="R6" s="10">
        <f>Calculations!T107</f>
        <v>6913902</v>
      </c>
      <c r="S6" s="10">
        <f>Calculations!U107</f>
        <v>6870043.1999999955</v>
      </c>
      <c r="T6" s="10">
        <f>Calculations!V107</f>
        <v>6848113.799999997</v>
      </c>
      <c r="U6" s="10">
        <f>Calculations!W107</f>
        <v>6826184.3999999985</v>
      </c>
      <c r="V6" s="10">
        <f>Calculations!X107</f>
        <v>6804255</v>
      </c>
      <c r="W6" s="10">
        <f>Calculations!Y107</f>
        <v>6804255</v>
      </c>
      <c r="X6" s="10">
        <f>Calculations!Z107</f>
        <v>6788362.5999999996</v>
      </c>
      <c r="Y6" s="10">
        <f>Calculations!AA107</f>
        <v>6780416.4000000004</v>
      </c>
      <c r="Z6" s="10">
        <f>Calculations!AB107</f>
        <v>6772470.2000000011</v>
      </c>
      <c r="AA6" s="10">
        <f>Calculations!AC107</f>
        <v>6764524</v>
      </c>
      <c r="AB6" s="10">
        <f>Calculations!AD107</f>
        <v>6764524</v>
      </c>
      <c r="AC6" s="10" t="e">
        <f>Calculations!AE107</f>
        <v>#REF!</v>
      </c>
      <c r="AD6" s="10" t="e">
        <f>Calculations!AF107</f>
        <v>#REF!</v>
      </c>
      <c r="AE6" s="10" t="e">
        <f>Calculations!AG107</f>
        <v>#REF!</v>
      </c>
      <c r="AF6" s="10" t="e">
        <f>Calculations!AH107</f>
        <v>#REF!</v>
      </c>
      <c r="AG6" s="10" t="e">
        <f>Calculations!#REF!</f>
        <v>#REF!</v>
      </c>
    </row>
    <row r="7" spans="1:33" x14ac:dyDescent="0.25">
      <c r="A7" t="s">
        <v>10</v>
      </c>
      <c r="B7" s="10">
        <f>Calculations!D108</f>
        <v>0</v>
      </c>
      <c r="C7" s="10">
        <f>Calculations!E108</f>
        <v>23790339</v>
      </c>
      <c r="D7" s="10">
        <f>Calculations!F108</f>
        <v>171837814.19998169</v>
      </c>
      <c r="E7" s="10">
        <f>Calculations!G108</f>
        <v>245861551.79998779</v>
      </c>
      <c r="F7" s="10">
        <f>Calculations!H108</f>
        <v>319885289.3999939</v>
      </c>
      <c r="G7" s="10">
        <f>Calculations!I108</f>
        <v>393909027</v>
      </c>
      <c r="H7" s="10">
        <f>Calculations!J108</f>
        <v>393909027</v>
      </c>
      <c r="I7" s="10">
        <f>Calculations!K108</f>
        <v>437076446.59999847</v>
      </c>
      <c r="J7" s="10">
        <f>Calculations!L108</f>
        <v>458660156.40000153</v>
      </c>
      <c r="K7" s="10">
        <f>Calculations!M108</f>
        <v>480243866.20000458</v>
      </c>
      <c r="L7" s="10">
        <f>Calculations!N108</f>
        <v>501827576</v>
      </c>
      <c r="M7" s="10">
        <f>Calculations!O108</f>
        <v>501827576</v>
      </c>
      <c r="N7" s="10">
        <f>Calculations!P108</f>
        <v>549391784.79999542</v>
      </c>
      <c r="O7" s="10">
        <f>Calculations!Q108</f>
        <v>573173889.19999695</v>
      </c>
      <c r="P7" s="10">
        <f>Calculations!R108</f>
        <v>596955993.59999847</v>
      </c>
      <c r="Q7" s="10">
        <f>Calculations!S108</f>
        <v>620738098</v>
      </c>
      <c r="R7" s="10">
        <f>Calculations!T108</f>
        <v>620738098</v>
      </c>
      <c r="S7" s="10">
        <f>Calculations!U108</f>
        <v>660783557.20000458</v>
      </c>
      <c r="T7" s="10">
        <f>Calculations!V108</f>
        <v>680806286.80000305</v>
      </c>
      <c r="U7" s="10">
        <f>Calculations!W108</f>
        <v>700829016.40000153</v>
      </c>
      <c r="V7" s="10">
        <f>Calculations!X108</f>
        <v>720851746</v>
      </c>
      <c r="W7" s="10">
        <f>Calculations!Y108</f>
        <v>720851746</v>
      </c>
      <c r="X7" s="10">
        <f>Calculations!Z108</f>
        <v>749745544.79999924</v>
      </c>
      <c r="Y7" s="10">
        <f>Calculations!AA108</f>
        <v>764192444.20000076</v>
      </c>
      <c r="Z7" s="10">
        <f>Calculations!AB108</f>
        <v>778639343.60000229</v>
      </c>
      <c r="AA7" s="10">
        <f>Calculations!AC108</f>
        <v>793086243</v>
      </c>
      <c r="AB7" s="10">
        <f>Calculations!AD108</f>
        <v>793086243</v>
      </c>
      <c r="AC7" s="10" t="e">
        <f>Calculations!AE108</f>
        <v>#REF!</v>
      </c>
      <c r="AD7" s="10" t="e">
        <f>Calculations!AF108</f>
        <v>#REF!</v>
      </c>
      <c r="AE7" s="10" t="e">
        <f>Calculations!AG108</f>
        <v>#REF!</v>
      </c>
      <c r="AF7" s="10" t="e">
        <f>Calculations!AH108</f>
        <v>#REF!</v>
      </c>
      <c r="AG7" s="10" t="e">
        <f>Calculations!#REF!</f>
        <v>#REF!</v>
      </c>
    </row>
    <row r="8" spans="1:33" x14ac:dyDescent="0.25">
      <c r="A8" t="s">
        <v>11</v>
      </c>
      <c r="B8" s="10">
        <f>Calculations!D109</f>
        <v>0</v>
      </c>
      <c r="C8" s="10">
        <f>Calculations!E109</f>
        <v>0</v>
      </c>
      <c r="D8" s="10">
        <f>Calculations!F109</f>
        <v>0</v>
      </c>
      <c r="E8" s="10">
        <f>Calculations!G109</f>
        <v>0</v>
      </c>
      <c r="F8" s="10">
        <f>Calculations!H109</f>
        <v>0</v>
      </c>
      <c r="G8" s="10">
        <f>Calculations!I109</f>
        <v>0</v>
      </c>
      <c r="H8" s="10">
        <f>Calculations!J109</f>
        <v>0</v>
      </c>
      <c r="I8" s="10">
        <f>Calculations!K109</f>
        <v>0</v>
      </c>
      <c r="J8" s="10">
        <f>Calculations!L109</f>
        <v>0</v>
      </c>
      <c r="K8" s="10">
        <f>Calculations!M109</f>
        <v>0</v>
      </c>
      <c r="L8" s="10">
        <f>Calculations!N109</f>
        <v>0</v>
      </c>
      <c r="M8" s="10">
        <f>Calculations!O109</f>
        <v>0</v>
      </c>
      <c r="N8" s="10">
        <f>Calculations!P109</f>
        <v>0</v>
      </c>
      <c r="O8" s="10">
        <f>Calculations!Q109</f>
        <v>0</v>
      </c>
      <c r="P8" s="10">
        <f>Calculations!R109</f>
        <v>0</v>
      </c>
      <c r="Q8" s="10">
        <f>Calculations!S109</f>
        <v>0</v>
      </c>
      <c r="R8" s="10">
        <f>Calculations!T109</f>
        <v>0</v>
      </c>
      <c r="S8" s="10">
        <f>Calculations!U109</f>
        <v>0</v>
      </c>
      <c r="T8" s="10">
        <f>Calculations!V109</f>
        <v>0</v>
      </c>
      <c r="U8" s="10">
        <f>Calculations!W109</f>
        <v>0</v>
      </c>
      <c r="V8" s="10">
        <f>Calculations!X109</f>
        <v>0</v>
      </c>
      <c r="W8" s="10">
        <f>Calculations!Y109</f>
        <v>0</v>
      </c>
      <c r="X8" s="10">
        <f>Calculations!Z109</f>
        <v>0</v>
      </c>
      <c r="Y8" s="10">
        <f>Calculations!AA109</f>
        <v>0</v>
      </c>
      <c r="Z8" s="10">
        <f>Calculations!AB109</f>
        <v>0</v>
      </c>
      <c r="AA8" s="10">
        <f>Calculations!AC109</f>
        <v>0</v>
      </c>
      <c r="AB8" s="10">
        <f>Calculations!AD109</f>
        <v>0</v>
      </c>
      <c r="AC8" s="10">
        <f>Calculations!AE109</f>
        <v>0</v>
      </c>
      <c r="AD8" s="10">
        <f>Calculations!AF109</f>
        <v>0</v>
      </c>
      <c r="AE8" s="10">
        <f>Calculations!AG109</f>
        <v>0</v>
      </c>
      <c r="AF8" s="10">
        <f>Calculations!AH109</f>
        <v>0</v>
      </c>
      <c r="AG8" s="10" t="e">
        <f>Calculations!#REF!</f>
        <v>#REF!</v>
      </c>
    </row>
    <row r="9" spans="1:33" x14ac:dyDescent="0.25">
      <c r="A9" t="s">
        <v>12</v>
      </c>
      <c r="B9" s="10">
        <f>Calculations!D110</f>
        <v>0</v>
      </c>
      <c r="C9" s="10">
        <f>Calculations!E110</f>
        <v>0</v>
      </c>
      <c r="D9" s="10">
        <f>Calculations!F110</f>
        <v>0</v>
      </c>
      <c r="E9" s="10">
        <f>Calculations!G110</f>
        <v>0</v>
      </c>
      <c r="F9" s="10">
        <f>Calculations!H110</f>
        <v>0</v>
      </c>
      <c r="G9" s="10">
        <f>Calculations!I110</f>
        <v>0</v>
      </c>
      <c r="H9" s="10">
        <f>Calculations!J110</f>
        <v>0</v>
      </c>
      <c r="I9" s="10">
        <f>Calculations!K110</f>
        <v>0</v>
      </c>
      <c r="J9" s="10">
        <f>Calculations!L110</f>
        <v>0</v>
      </c>
      <c r="K9" s="10">
        <f>Calculations!M110</f>
        <v>0</v>
      </c>
      <c r="L9" s="10">
        <f>Calculations!N110</f>
        <v>0</v>
      </c>
      <c r="M9" s="10">
        <f>Calculations!O110</f>
        <v>0</v>
      </c>
      <c r="N9" s="10">
        <f>Calculations!P110</f>
        <v>0</v>
      </c>
      <c r="O9" s="10">
        <f>Calculations!Q110</f>
        <v>0</v>
      </c>
      <c r="P9" s="10">
        <f>Calculations!R110</f>
        <v>0</v>
      </c>
      <c r="Q9" s="10">
        <f>Calculations!S110</f>
        <v>0</v>
      </c>
      <c r="R9" s="10">
        <f>Calculations!T110</f>
        <v>0</v>
      </c>
      <c r="S9" s="10">
        <f>Calculations!U110</f>
        <v>0</v>
      </c>
      <c r="T9" s="10">
        <f>Calculations!V110</f>
        <v>0</v>
      </c>
      <c r="U9" s="10">
        <f>Calculations!W110</f>
        <v>0</v>
      </c>
      <c r="V9" s="10">
        <f>Calculations!X110</f>
        <v>0</v>
      </c>
      <c r="W9" s="10">
        <f>Calculations!Y110</f>
        <v>0</v>
      </c>
      <c r="X9" s="10">
        <f>Calculations!Z110</f>
        <v>0</v>
      </c>
      <c r="Y9" s="10">
        <f>Calculations!AA110</f>
        <v>0</v>
      </c>
      <c r="Z9" s="10">
        <f>Calculations!AB110</f>
        <v>0</v>
      </c>
      <c r="AA9" s="10">
        <f>Calculations!AC110</f>
        <v>0</v>
      </c>
      <c r="AB9" s="10">
        <f>Calculations!AD110</f>
        <v>0</v>
      </c>
      <c r="AC9" s="10">
        <f>Calculations!AE110</f>
        <v>0</v>
      </c>
      <c r="AD9" s="10">
        <f>Calculations!AF110</f>
        <v>0</v>
      </c>
      <c r="AE9" s="10">
        <f>Calculations!AG110</f>
        <v>0</v>
      </c>
      <c r="AF9" s="10">
        <f>Calculations!AH110</f>
        <v>0</v>
      </c>
      <c r="AG9" s="10" t="e">
        <f>Calculations!#REF!</f>
        <v>#REF!</v>
      </c>
    </row>
    <row r="10" spans="1:33" x14ac:dyDescent="0.25">
      <c r="A10" t="s">
        <v>13</v>
      </c>
      <c r="B10" s="10">
        <f>Calculations!D111</f>
        <v>0</v>
      </c>
      <c r="C10" s="10">
        <f>Calculations!E111</f>
        <v>0</v>
      </c>
      <c r="D10" s="10">
        <f>Calculations!F111</f>
        <v>0</v>
      </c>
      <c r="E10" s="10">
        <f>Calculations!G111</f>
        <v>0</v>
      </c>
      <c r="F10" s="10">
        <f>Calculations!H111</f>
        <v>0</v>
      </c>
      <c r="G10" s="10">
        <f>Calculations!I111</f>
        <v>0</v>
      </c>
      <c r="H10" s="10">
        <f>Calculations!J111</f>
        <v>0</v>
      </c>
      <c r="I10" s="10">
        <f>Calculations!K111</f>
        <v>0</v>
      </c>
      <c r="J10" s="10">
        <f>Calculations!L111</f>
        <v>0</v>
      </c>
      <c r="K10" s="10">
        <f>Calculations!M111</f>
        <v>0</v>
      </c>
      <c r="L10" s="10">
        <f>Calculations!N111</f>
        <v>0</v>
      </c>
      <c r="M10" s="10">
        <f>Calculations!O111</f>
        <v>0</v>
      </c>
      <c r="N10" s="10">
        <f>Calculations!P111</f>
        <v>0</v>
      </c>
      <c r="O10" s="10">
        <f>Calculations!Q111</f>
        <v>0</v>
      </c>
      <c r="P10" s="10">
        <f>Calculations!R111</f>
        <v>0</v>
      </c>
      <c r="Q10" s="10">
        <f>Calculations!S111</f>
        <v>0</v>
      </c>
      <c r="R10" s="10">
        <f>Calculations!T111</f>
        <v>0</v>
      </c>
      <c r="S10" s="10">
        <f>Calculations!U111</f>
        <v>0</v>
      </c>
      <c r="T10" s="10">
        <f>Calculations!V111</f>
        <v>0</v>
      </c>
      <c r="U10" s="10">
        <f>Calculations!W111</f>
        <v>0</v>
      </c>
      <c r="V10" s="10">
        <f>Calculations!X111</f>
        <v>0</v>
      </c>
      <c r="W10" s="10">
        <f>Calculations!Y111</f>
        <v>0</v>
      </c>
      <c r="X10" s="10">
        <f>Calculations!Z111</f>
        <v>0</v>
      </c>
      <c r="Y10" s="10">
        <f>Calculations!AA111</f>
        <v>0</v>
      </c>
      <c r="Z10" s="10">
        <f>Calculations!AB111</f>
        <v>0</v>
      </c>
      <c r="AA10" s="10">
        <f>Calculations!AC111</f>
        <v>0</v>
      </c>
      <c r="AB10" s="10">
        <f>Calculations!AD111</f>
        <v>0</v>
      </c>
      <c r="AC10" s="10">
        <f>Calculations!AE111</f>
        <v>0</v>
      </c>
      <c r="AD10" s="10">
        <f>Calculations!AF111</f>
        <v>0</v>
      </c>
      <c r="AE10" s="10">
        <f>Calculations!AG111</f>
        <v>0</v>
      </c>
      <c r="AF10" s="10">
        <f>Calculations!AH111</f>
        <v>0</v>
      </c>
      <c r="AG10" s="10" t="e">
        <f>Calculations!#REF!</f>
        <v>#REF!</v>
      </c>
    </row>
    <row r="11" spans="1:33" x14ac:dyDescent="0.25">
      <c r="A11" t="s">
        <v>14</v>
      </c>
      <c r="B11" s="10">
        <f>Calculations!D112</f>
        <v>0</v>
      </c>
      <c r="C11" s="10">
        <f>Calculations!E112</f>
        <v>84067</v>
      </c>
      <c r="D11" s="10">
        <f>Calculations!F112</f>
        <v>89444.600000000559</v>
      </c>
      <c r="E11" s="10">
        <f>Calculations!G112</f>
        <v>92133.400000000373</v>
      </c>
      <c r="F11" s="10">
        <f>Calculations!H112</f>
        <v>94822.200000000186</v>
      </c>
      <c r="G11" s="10">
        <f>Calculations!I112</f>
        <v>97511</v>
      </c>
      <c r="H11" s="10">
        <f>Calculations!J112</f>
        <v>97511</v>
      </c>
      <c r="I11" s="10">
        <f>Calculations!K112</f>
        <v>97511</v>
      </c>
      <c r="J11" s="10">
        <f>Calculations!L112</f>
        <v>97511</v>
      </c>
      <c r="K11" s="10">
        <f>Calculations!M112</f>
        <v>97511</v>
      </c>
      <c r="L11" s="10">
        <f>Calculations!N112</f>
        <v>97511</v>
      </c>
      <c r="M11" s="10">
        <f>Calculations!O112</f>
        <v>97511</v>
      </c>
      <c r="N11" s="10">
        <f>Calculations!P112</f>
        <v>97511</v>
      </c>
      <c r="O11" s="10">
        <f>Calculations!Q112</f>
        <v>97511</v>
      </c>
      <c r="P11" s="10">
        <f>Calculations!R112</f>
        <v>97511</v>
      </c>
      <c r="Q11" s="10">
        <f>Calculations!S112</f>
        <v>97511</v>
      </c>
      <c r="R11" s="10">
        <f>Calculations!T112</f>
        <v>97511</v>
      </c>
      <c r="S11" s="10">
        <f>Calculations!U112</f>
        <v>97511</v>
      </c>
      <c r="T11" s="10">
        <f>Calculations!V112</f>
        <v>97511</v>
      </c>
      <c r="U11" s="10">
        <f>Calculations!W112</f>
        <v>97511</v>
      </c>
      <c r="V11" s="10">
        <f>Calculations!X112</f>
        <v>97511</v>
      </c>
      <c r="W11" s="10">
        <f>Calculations!Y112</f>
        <v>97511</v>
      </c>
      <c r="X11" s="10">
        <f>Calculations!Z112</f>
        <v>97511</v>
      </c>
      <c r="Y11" s="10">
        <f>Calculations!AA112</f>
        <v>97511</v>
      </c>
      <c r="Z11" s="10">
        <f>Calculations!AB112</f>
        <v>97511</v>
      </c>
      <c r="AA11" s="10">
        <f>Calculations!AC112</f>
        <v>97511</v>
      </c>
      <c r="AB11" s="10">
        <f>Calculations!AD112</f>
        <v>97511</v>
      </c>
      <c r="AC11" s="10" t="e">
        <f>Calculations!AE112</f>
        <v>#REF!</v>
      </c>
      <c r="AD11" s="10" t="e">
        <f>Calculations!AF112</f>
        <v>#REF!</v>
      </c>
      <c r="AE11" s="10" t="e">
        <f>Calculations!AG112</f>
        <v>#REF!</v>
      </c>
      <c r="AF11" s="10" t="e">
        <f>Calculations!AH112</f>
        <v>#REF!</v>
      </c>
      <c r="AG11" s="10" t="e">
        <f>Calculations!#REF!</f>
        <v>#REF!</v>
      </c>
    </row>
    <row r="12" spans="1:33" x14ac:dyDescent="0.25">
      <c r="A12" t="s">
        <v>15</v>
      </c>
      <c r="B12" s="10">
        <f>Calculations!D113</f>
        <v>0</v>
      </c>
      <c r="C12" s="10">
        <f>Calculations!E113</f>
        <v>0</v>
      </c>
      <c r="D12" s="10">
        <f>Calculations!F113</f>
        <v>0</v>
      </c>
      <c r="E12" s="10">
        <f>Calculations!G113</f>
        <v>0</v>
      </c>
      <c r="F12" s="10">
        <f>Calculations!H113</f>
        <v>0</v>
      </c>
      <c r="G12" s="10">
        <f>Calculations!I113</f>
        <v>0</v>
      </c>
      <c r="H12" s="10">
        <f>Calculations!J113</f>
        <v>0</v>
      </c>
      <c r="I12" s="10">
        <f>Calculations!K113</f>
        <v>0</v>
      </c>
      <c r="J12" s="10">
        <f>Calculations!L113</f>
        <v>0</v>
      </c>
      <c r="K12" s="10">
        <f>Calculations!M113</f>
        <v>0</v>
      </c>
      <c r="L12" s="10">
        <f>Calculations!N113</f>
        <v>0</v>
      </c>
      <c r="M12" s="10">
        <f>Calculations!O113</f>
        <v>0</v>
      </c>
      <c r="N12" s="10">
        <f>Calculations!P113</f>
        <v>0</v>
      </c>
      <c r="O12" s="10">
        <f>Calculations!Q113</f>
        <v>0</v>
      </c>
      <c r="P12" s="10">
        <f>Calculations!R113</f>
        <v>0</v>
      </c>
      <c r="Q12" s="10">
        <f>Calculations!S113</f>
        <v>0</v>
      </c>
      <c r="R12" s="10">
        <f>Calculations!T113</f>
        <v>0</v>
      </c>
      <c r="S12" s="10">
        <f>Calculations!U113</f>
        <v>0</v>
      </c>
      <c r="T12" s="10">
        <f>Calculations!V113</f>
        <v>0</v>
      </c>
      <c r="U12" s="10">
        <f>Calculations!W113</f>
        <v>0</v>
      </c>
      <c r="V12" s="10">
        <f>Calculations!X113</f>
        <v>0</v>
      </c>
      <c r="W12" s="10">
        <f>Calculations!Y113</f>
        <v>0</v>
      </c>
      <c r="X12" s="10">
        <f>Calculations!Z113</f>
        <v>0</v>
      </c>
      <c r="Y12" s="10">
        <f>Calculations!AA113</f>
        <v>0</v>
      </c>
      <c r="Z12" s="10">
        <f>Calculations!AB113</f>
        <v>0</v>
      </c>
      <c r="AA12" s="10">
        <f>Calculations!AC113</f>
        <v>0</v>
      </c>
      <c r="AB12" s="10">
        <f>Calculations!AD113</f>
        <v>0</v>
      </c>
      <c r="AC12" s="10">
        <f>Calculations!AE113</f>
        <v>0</v>
      </c>
      <c r="AD12" s="10">
        <f>Calculations!AF113</f>
        <v>0</v>
      </c>
      <c r="AE12" s="10">
        <f>Calculations!AG113</f>
        <v>0</v>
      </c>
      <c r="AF12" s="10">
        <f>Calculations!AH113</f>
        <v>0</v>
      </c>
      <c r="AG12" s="10" t="e">
        <f>Calculations!#REF!</f>
        <v>#REF!</v>
      </c>
    </row>
    <row r="13" spans="1:33" x14ac:dyDescent="0.25">
      <c r="A13" t="s">
        <v>61</v>
      </c>
      <c r="B13" s="10">
        <f>Calculations!D114</f>
        <v>0</v>
      </c>
      <c r="C13" s="10">
        <f>Calculations!E114</f>
        <v>0</v>
      </c>
      <c r="D13" s="10">
        <f>Calculations!F114</f>
        <v>0</v>
      </c>
      <c r="E13" s="10">
        <f>Calculations!G114</f>
        <v>0</v>
      </c>
      <c r="F13" s="10">
        <f>Calculations!H114</f>
        <v>0</v>
      </c>
      <c r="G13" s="10">
        <f>Calculations!I114</f>
        <v>0</v>
      </c>
      <c r="H13" s="10">
        <f>Calculations!J114</f>
        <v>0</v>
      </c>
      <c r="I13" s="10">
        <f>Calculations!K114</f>
        <v>0</v>
      </c>
      <c r="J13" s="10">
        <f>Calculations!L114</f>
        <v>0</v>
      </c>
      <c r="K13" s="10">
        <f>Calculations!M114</f>
        <v>0</v>
      </c>
      <c r="L13" s="10">
        <f>Calculations!N114</f>
        <v>0</v>
      </c>
      <c r="M13" s="10">
        <f>Calculations!O114</f>
        <v>0</v>
      </c>
      <c r="N13" s="10">
        <f>Calculations!P114</f>
        <v>0</v>
      </c>
      <c r="O13" s="10">
        <f>Calculations!Q114</f>
        <v>0</v>
      </c>
      <c r="P13" s="10">
        <f>Calculations!R114</f>
        <v>0</v>
      </c>
      <c r="Q13" s="10">
        <f>Calculations!S114</f>
        <v>0</v>
      </c>
      <c r="R13" s="10">
        <f>Calculations!T114</f>
        <v>0</v>
      </c>
      <c r="S13" s="10">
        <f>Calculations!U114</f>
        <v>0</v>
      </c>
      <c r="T13" s="10">
        <f>Calculations!V114</f>
        <v>0</v>
      </c>
      <c r="U13" s="10">
        <f>Calculations!W114</f>
        <v>0</v>
      </c>
      <c r="V13" s="10">
        <f>Calculations!X114</f>
        <v>0</v>
      </c>
      <c r="W13" s="10">
        <f>Calculations!Y114</f>
        <v>0</v>
      </c>
      <c r="X13" s="10">
        <f>Calculations!Z114</f>
        <v>0</v>
      </c>
      <c r="Y13" s="10">
        <f>Calculations!AA114</f>
        <v>0</v>
      </c>
      <c r="Z13" s="10">
        <f>Calculations!AB114</f>
        <v>0</v>
      </c>
      <c r="AA13" s="10">
        <f>Calculations!AC114</f>
        <v>0</v>
      </c>
      <c r="AB13" s="10">
        <f>Calculations!AD114</f>
        <v>0</v>
      </c>
      <c r="AC13" s="10">
        <f>Calculations!AE114</f>
        <v>0</v>
      </c>
      <c r="AD13" s="10">
        <f>Calculations!AF114</f>
        <v>0</v>
      </c>
      <c r="AE13" s="10">
        <f>Calculations!AG114</f>
        <v>0</v>
      </c>
      <c r="AF13" s="10">
        <f>Calculations!AH114</f>
        <v>0</v>
      </c>
      <c r="AG13" s="10" t="e">
        <f>Calculations!#REF!</f>
        <v>#REF!</v>
      </c>
    </row>
    <row r="14" spans="1:33" x14ac:dyDescent="0.25">
      <c r="A14" t="s">
        <v>64</v>
      </c>
      <c r="B14" s="10">
        <f>Calculations!D115</f>
        <v>0</v>
      </c>
      <c r="C14" s="10">
        <f>Calculations!E115</f>
        <v>0</v>
      </c>
      <c r="D14" s="10">
        <f>Calculations!F115</f>
        <v>0</v>
      </c>
      <c r="E14" s="10">
        <f>Calculations!G115</f>
        <v>0</v>
      </c>
      <c r="F14" s="10">
        <f>Calculations!H115</f>
        <v>0</v>
      </c>
      <c r="G14" s="10">
        <f>Calculations!I115</f>
        <v>0</v>
      </c>
      <c r="H14" s="10">
        <f>Calculations!J115</f>
        <v>0</v>
      </c>
      <c r="I14" s="10">
        <f>Calculations!K115</f>
        <v>0</v>
      </c>
      <c r="J14" s="10">
        <f>Calculations!L115</f>
        <v>0</v>
      </c>
      <c r="K14" s="10">
        <f>Calculations!M115</f>
        <v>0</v>
      </c>
      <c r="L14" s="10">
        <f>Calculations!N115</f>
        <v>0</v>
      </c>
      <c r="M14" s="10">
        <f>Calculations!O115</f>
        <v>0</v>
      </c>
      <c r="N14" s="10">
        <f>Calculations!P115</f>
        <v>0</v>
      </c>
      <c r="O14" s="10">
        <f>Calculations!Q115</f>
        <v>0</v>
      </c>
      <c r="P14" s="10">
        <f>Calculations!R115</f>
        <v>0</v>
      </c>
      <c r="Q14" s="10">
        <f>Calculations!S115</f>
        <v>0</v>
      </c>
      <c r="R14" s="10">
        <f>Calculations!T115</f>
        <v>0</v>
      </c>
      <c r="S14" s="10">
        <f>Calculations!U115</f>
        <v>0</v>
      </c>
      <c r="T14" s="10">
        <f>Calculations!V115</f>
        <v>0</v>
      </c>
      <c r="U14" s="10">
        <f>Calculations!W115</f>
        <v>0</v>
      </c>
      <c r="V14" s="10">
        <f>Calculations!X115</f>
        <v>0</v>
      </c>
      <c r="W14" s="10">
        <f>Calculations!Y115</f>
        <v>0</v>
      </c>
      <c r="X14" s="10">
        <f>Calculations!Z115</f>
        <v>0</v>
      </c>
      <c r="Y14" s="10">
        <f>Calculations!AA115</f>
        <v>0</v>
      </c>
      <c r="Z14" s="10">
        <f>Calculations!AB115</f>
        <v>0</v>
      </c>
      <c r="AA14" s="10">
        <f>Calculations!AC115</f>
        <v>0</v>
      </c>
      <c r="AB14" s="10">
        <f>Calculations!AD115</f>
        <v>0</v>
      </c>
      <c r="AC14" s="10">
        <f>Calculations!AE115</f>
        <v>0</v>
      </c>
      <c r="AD14" s="10">
        <f>Calculations!AF115</f>
        <v>0</v>
      </c>
      <c r="AE14" s="10">
        <f>Calculations!AG115</f>
        <v>0</v>
      </c>
      <c r="AF14" s="10">
        <f>Calculations!AH115</f>
        <v>0</v>
      </c>
      <c r="AG14" s="10" t="e">
        <f>Calculations!#REF!</f>
        <v>#REF!</v>
      </c>
    </row>
    <row r="15" spans="1:33" x14ac:dyDescent="0.25">
      <c r="A15" t="s">
        <v>162</v>
      </c>
      <c r="B15" s="10">
        <f>Calculations!D116</f>
        <v>0</v>
      </c>
      <c r="C15" s="10">
        <f>Calculations!E116</f>
        <v>0</v>
      </c>
      <c r="D15" s="10">
        <f>Calculations!F116</f>
        <v>0</v>
      </c>
      <c r="E15" s="10">
        <f>Calculations!G116</f>
        <v>0</v>
      </c>
      <c r="F15" s="10">
        <f>Calculations!H116</f>
        <v>0</v>
      </c>
      <c r="G15" s="10">
        <f>Calculations!I116</f>
        <v>0</v>
      </c>
      <c r="H15" s="10">
        <f>Calculations!J116</f>
        <v>0</v>
      </c>
      <c r="I15" s="10">
        <f>Calculations!K116</f>
        <v>0</v>
      </c>
      <c r="J15" s="10">
        <f>Calculations!L116</f>
        <v>0</v>
      </c>
      <c r="K15" s="10">
        <f>Calculations!M116</f>
        <v>0</v>
      </c>
      <c r="L15" s="10">
        <f>Calculations!N116</f>
        <v>0</v>
      </c>
      <c r="M15" s="10">
        <f>Calculations!O116</f>
        <v>0</v>
      </c>
      <c r="N15" s="10">
        <f>Calculations!P116</f>
        <v>0</v>
      </c>
      <c r="O15" s="10">
        <f>Calculations!Q116</f>
        <v>0</v>
      </c>
      <c r="P15" s="10">
        <f>Calculations!R116</f>
        <v>0</v>
      </c>
      <c r="Q15" s="10">
        <f>Calculations!S116</f>
        <v>0</v>
      </c>
      <c r="R15" s="10">
        <f>Calculations!T116</f>
        <v>0</v>
      </c>
      <c r="S15" s="10">
        <f>Calculations!U116</f>
        <v>0</v>
      </c>
      <c r="T15" s="10">
        <f>Calculations!V116</f>
        <v>0</v>
      </c>
      <c r="U15" s="10">
        <f>Calculations!W116</f>
        <v>0</v>
      </c>
      <c r="V15" s="10">
        <f>Calculations!X116</f>
        <v>0</v>
      </c>
      <c r="W15" s="10">
        <f>Calculations!Y116</f>
        <v>0</v>
      </c>
      <c r="X15" s="10">
        <f>Calculations!Z116</f>
        <v>0</v>
      </c>
      <c r="Y15" s="10">
        <f>Calculations!AA116</f>
        <v>0</v>
      </c>
      <c r="Z15" s="10">
        <f>Calculations!AB116</f>
        <v>0</v>
      </c>
      <c r="AA15" s="10">
        <f>Calculations!AC116</f>
        <v>0</v>
      </c>
      <c r="AB15" s="10">
        <f>Calculations!AD116</f>
        <v>0</v>
      </c>
      <c r="AC15" s="10">
        <f>Calculations!AE116</f>
        <v>0</v>
      </c>
      <c r="AD15" s="10">
        <f>Calculations!AF116</f>
        <v>0</v>
      </c>
      <c r="AE15" s="10">
        <f>Calculations!AG116</f>
        <v>0</v>
      </c>
      <c r="AF15" s="10">
        <f>Calculations!AH116</f>
        <v>0</v>
      </c>
      <c r="AG15" s="10" t="e">
        <f>Calculations!#REF!</f>
        <v>#REF!</v>
      </c>
    </row>
    <row r="16" spans="1:33" x14ac:dyDescent="0.25">
      <c r="A16" t="s">
        <v>163</v>
      </c>
      <c r="B16" s="10">
        <f>Calculations!D117</f>
        <v>0</v>
      </c>
      <c r="C16" s="10">
        <f>Calculations!E117</f>
        <v>0</v>
      </c>
      <c r="D16" s="10">
        <f>Calculations!F117</f>
        <v>0</v>
      </c>
      <c r="E16" s="10">
        <f>Calculations!G117</f>
        <v>0</v>
      </c>
      <c r="F16" s="10">
        <f>Calculations!H117</f>
        <v>0</v>
      </c>
      <c r="G16" s="10">
        <f>Calculations!I117</f>
        <v>0</v>
      </c>
      <c r="H16" s="10">
        <f>Calculations!J117</f>
        <v>0</v>
      </c>
      <c r="I16" s="10">
        <f>Calculations!K117</f>
        <v>0</v>
      </c>
      <c r="J16" s="10">
        <f>Calculations!L117</f>
        <v>0</v>
      </c>
      <c r="K16" s="10">
        <f>Calculations!M117</f>
        <v>0</v>
      </c>
      <c r="L16" s="10">
        <f>Calculations!N117</f>
        <v>0</v>
      </c>
      <c r="M16" s="10">
        <f>Calculations!O117</f>
        <v>0</v>
      </c>
      <c r="N16" s="10">
        <f>Calculations!P117</f>
        <v>0</v>
      </c>
      <c r="O16" s="10">
        <f>Calculations!Q117</f>
        <v>0</v>
      </c>
      <c r="P16" s="10">
        <f>Calculations!R117</f>
        <v>0</v>
      </c>
      <c r="Q16" s="10">
        <f>Calculations!S117</f>
        <v>0</v>
      </c>
      <c r="R16" s="10">
        <f>Calculations!T117</f>
        <v>0</v>
      </c>
      <c r="S16" s="10">
        <f>Calculations!U117</f>
        <v>0</v>
      </c>
      <c r="T16" s="10">
        <f>Calculations!V117</f>
        <v>0</v>
      </c>
      <c r="U16" s="10">
        <f>Calculations!W117</f>
        <v>0</v>
      </c>
      <c r="V16" s="10">
        <f>Calculations!X117</f>
        <v>0</v>
      </c>
      <c r="W16" s="10">
        <f>Calculations!Y117</f>
        <v>0</v>
      </c>
      <c r="X16" s="10">
        <f>Calculations!Z117</f>
        <v>0</v>
      </c>
      <c r="Y16" s="10">
        <f>Calculations!AA117</f>
        <v>0</v>
      </c>
      <c r="Z16" s="10">
        <f>Calculations!AB117</f>
        <v>0</v>
      </c>
      <c r="AA16" s="10">
        <f>Calculations!AC117</f>
        <v>0</v>
      </c>
      <c r="AB16" s="10">
        <f>Calculations!AD117</f>
        <v>0</v>
      </c>
      <c r="AC16" s="10">
        <f>Calculations!AE117</f>
        <v>0</v>
      </c>
      <c r="AD16" s="10">
        <f>Calculations!AF117</f>
        <v>0</v>
      </c>
      <c r="AE16" s="10">
        <f>Calculations!AG117</f>
        <v>0</v>
      </c>
      <c r="AF16" s="10">
        <f>Calculations!AH117</f>
        <v>0</v>
      </c>
      <c r="AG16" s="10" t="e">
        <f>Calculations!#REF!</f>
        <v>#REF!</v>
      </c>
    </row>
    <row r="17" spans="1:33" x14ac:dyDescent="0.25">
      <c r="A17" t="s">
        <v>164</v>
      </c>
      <c r="B17" s="10">
        <f>Calculations!D118</f>
        <v>0</v>
      </c>
      <c r="C17" s="10">
        <f>Calculations!E118</f>
        <v>0</v>
      </c>
      <c r="D17" s="10">
        <f>Calculations!F118</f>
        <v>0</v>
      </c>
      <c r="E17" s="10">
        <f>Calculations!G118</f>
        <v>0</v>
      </c>
      <c r="F17" s="10">
        <f>Calculations!H118</f>
        <v>0</v>
      </c>
      <c r="G17" s="10">
        <f>Calculations!I118</f>
        <v>0</v>
      </c>
      <c r="H17" s="10">
        <f>Calculations!J118</f>
        <v>0</v>
      </c>
      <c r="I17" s="10">
        <f>Calculations!K118</f>
        <v>0</v>
      </c>
      <c r="J17" s="10">
        <f>Calculations!L118</f>
        <v>0</v>
      </c>
      <c r="K17" s="10">
        <f>Calculations!M118</f>
        <v>0</v>
      </c>
      <c r="L17" s="10">
        <f>Calculations!N118</f>
        <v>0</v>
      </c>
      <c r="M17" s="10">
        <f>Calculations!O118</f>
        <v>0</v>
      </c>
      <c r="N17" s="10">
        <f>Calculations!P118</f>
        <v>0</v>
      </c>
      <c r="O17" s="10">
        <f>Calculations!Q118</f>
        <v>0</v>
      </c>
      <c r="P17" s="10">
        <f>Calculations!R118</f>
        <v>0</v>
      </c>
      <c r="Q17" s="10">
        <f>Calculations!S118</f>
        <v>0</v>
      </c>
      <c r="R17" s="10">
        <f>Calculations!T118</f>
        <v>0</v>
      </c>
      <c r="S17" s="10">
        <f>Calculations!U118</f>
        <v>0</v>
      </c>
      <c r="T17" s="10">
        <f>Calculations!V118</f>
        <v>0</v>
      </c>
      <c r="U17" s="10">
        <f>Calculations!W118</f>
        <v>0</v>
      </c>
      <c r="V17" s="10">
        <f>Calculations!X118</f>
        <v>0</v>
      </c>
      <c r="W17" s="10">
        <f>Calculations!Y118</f>
        <v>0</v>
      </c>
      <c r="X17" s="10">
        <f>Calculations!Z118</f>
        <v>0</v>
      </c>
      <c r="Y17" s="10">
        <f>Calculations!AA118</f>
        <v>0</v>
      </c>
      <c r="Z17" s="10">
        <f>Calculations!AB118</f>
        <v>0</v>
      </c>
      <c r="AA17" s="10">
        <f>Calculations!AC118</f>
        <v>0</v>
      </c>
      <c r="AB17" s="10">
        <f>Calculations!AD118</f>
        <v>0</v>
      </c>
      <c r="AC17" s="10">
        <f>Calculations!AE118</f>
        <v>0</v>
      </c>
      <c r="AD17" s="10">
        <f>Calculations!AF118</f>
        <v>0</v>
      </c>
      <c r="AE17" s="10">
        <f>Calculations!AG118</f>
        <v>0</v>
      </c>
      <c r="AF17" s="10">
        <f>Calculations!AH118</f>
        <v>0</v>
      </c>
      <c r="AG17" s="10" t="e">
        <f>Calculations!#REF!</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K19" sqref="K19"/>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t="e">
        <f>Calculations!#REF!</f>
        <v>#REF!</v>
      </c>
    </row>
    <row r="3" spans="1:33" x14ac:dyDescent="0.25">
      <c r="A3" t="s">
        <v>7</v>
      </c>
      <c r="B3" s="10">
        <f>Calculations!D44</f>
        <v>0</v>
      </c>
      <c r="C3" s="10">
        <f>Calculations!E44</f>
        <v>0</v>
      </c>
      <c r="D3" s="10">
        <f>Calculations!F44</f>
        <v>0</v>
      </c>
      <c r="E3" s="10">
        <f>Calculations!G44</f>
        <v>0</v>
      </c>
      <c r="F3" s="10">
        <f>Calculations!H44</f>
        <v>0</v>
      </c>
      <c r="G3" s="10">
        <f>Calculations!I44</f>
        <v>0</v>
      </c>
      <c r="H3" s="10">
        <f>Calculations!J44</f>
        <v>0</v>
      </c>
      <c r="I3" s="10">
        <f>Calculations!K44</f>
        <v>0</v>
      </c>
      <c r="J3" s="10">
        <f>Calculations!L44</f>
        <v>0</v>
      </c>
      <c r="K3" s="10">
        <f>Calculations!M44</f>
        <v>0</v>
      </c>
      <c r="L3" s="10">
        <f>Calculations!N44</f>
        <v>0</v>
      </c>
      <c r="M3" s="10">
        <f>Calculations!O44</f>
        <v>0</v>
      </c>
      <c r="N3" s="10">
        <f>Calculations!P44</f>
        <v>0</v>
      </c>
      <c r="O3" s="10">
        <f>Calculations!Q44</f>
        <v>8.130818424674168E-4</v>
      </c>
      <c r="P3" s="10">
        <f>Calculations!R44</f>
        <v>4.8784910548045008E-3</v>
      </c>
      <c r="Q3" s="10">
        <f>Calculations!S44</f>
        <v>1.1383145794543834E-2</v>
      </c>
      <c r="R3" s="10">
        <f>Calculations!T44</f>
        <v>2.5205537116489918E-2</v>
      </c>
      <c r="S3" s="10">
        <f>Calculations!U44</f>
        <v>5.0411074232979837E-2</v>
      </c>
      <c r="T3" s="10">
        <f>Calculations!V44</f>
        <v>9.9195984781024843E-2</v>
      </c>
      <c r="U3" s="10">
        <f>Calculations!W44</f>
        <v>0.18700882376750586</v>
      </c>
      <c r="V3" s="10">
        <f>Calculations!X44</f>
        <v>0.35043827410345663</v>
      </c>
      <c r="W3" s="10">
        <f>Calculations!Y44</f>
        <v>0.64883931028899866</v>
      </c>
      <c r="X3" s="10">
        <f>Calculations!Z44</f>
        <v>0.94724034647454058</v>
      </c>
      <c r="Y3" s="10">
        <f>Calculations!AA44</f>
        <v>1.2472675463450174</v>
      </c>
      <c r="Z3" s="10">
        <f>Calculations!AB44</f>
        <v>1.5481078280579617</v>
      </c>
      <c r="AA3" s="10">
        <f>Calculations!AC44</f>
        <v>1.8505742734558404</v>
      </c>
      <c r="AB3" s="10">
        <f>Calculations!AD44</f>
        <v>2.1538538006961869</v>
      </c>
      <c r="AC3" s="10">
        <f>Calculations!AE44</f>
        <v>2.4587594916214681</v>
      </c>
      <c r="AD3" s="10">
        <f>Calculations!AF44</f>
        <v>2.7644782643892167</v>
      </c>
      <c r="AE3" s="10">
        <f>Calculations!AG44</f>
        <v>3.0701970371569653</v>
      </c>
      <c r="AF3" s="10">
        <f>Calculations!AH44</f>
        <v>3.3759158099247144</v>
      </c>
      <c r="AG3" s="10" t="e">
        <f>Calculations!#REF!</f>
        <v>#REF!</v>
      </c>
    </row>
    <row r="4" spans="1:33" x14ac:dyDescent="0.25">
      <c r="A4" t="s">
        <v>8</v>
      </c>
      <c r="B4" s="10">
        <f>Calculations!D45</f>
        <v>0</v>
      </c>
      <c r="C4" s="10">
        <f>Calculations!E45</f>
        <v>0</v>
      </c>
      <c r="D4" s="10">
        <f>Calculations!F45</f>
        <v>0</v>
      </c>
      <c r="E4" s="10">
        <f>Calculations!G45</f>
        <v>0</v>
      </c>
      <c r="F4" s="10">
        <f>Calculations!H45</f>
        <v>0</v>
      </c>
      <c r="G4" s="10">
        <f>Calculations!I45</f>
        <v>0</v>
      </c>
      <c r="H4" s="10">
        <f>Calculations!J45</f>
        <v>0</v>
      </c>
      <c r="I4" s="10">
        <f>Calculations!K45</f>
        <v>0</v>
      </c>
      <c r="J4" s="10">
        <f>Calculations!L45</f>
        <v>0</v>
      </c>
      <c r="K4" s="10">
        <f>Calculations!M45</f>
        <v>0</v>
      </c>
      <c r="L4" s="10">
        <f>Calculations!N45</f>
        <v>0</v>
      </c>
      <c r="M4" s="10">
        <f>Calculations!O45</f>
        <v>0</v>
      </c>
      <c r="N4" s="10">
        <f>Calculations!P45</f>
        <v>0</v>
      </c>
      <c r="O4" s="10">
        <f>Calculations!Q45</f>
        <v>0</v>
      </c>
      <c r="P4" s="10">
        <f>Calculations!R45</f>
        <v>0</v>
      </c>
      <c r="Q4" s="10">
        <f>Calculations!S45</f>
        <v>0</v>
      </c>
      <c r="R4" s="10">
        <f>Calculations!T45</f>
        <v>0</v>
      </c>
      <c r="S4" s="10">
        <f>Calculations!U45</f>
        <v>0</v>
      </c>
      <c r="T4" s="10">
        <f>Calculations!V45</f>
        <v>0</v>
      </c>
      <c r="U4" s="10">
        <f>Calculations!W45</f>
        <v>0</v>
      </c>
      <c r="V4" s="10">
        <f>Calculations!X45</f>
        <v>0</v>
      </c>
      <c r="W4" s="10">
        <f>Calculations!Y45</f>
        <v>0</v>
      </c>
      <c r="X4" s="10">
        <f>Calculations!Z45</f>
        <v>0</v>
      </c>
      <c r="Y4" s="10">
        <f>Calculations!AA45</f>
        <v>0</v>
      </c>
      <c r="Z4" s="10">
        <f>Calculations!AB45</f>
        <v>0</v>
      </c>
      <c r="AA4" s="10">
        <f>Calculations!AC45</f>
        <v>0</v>
      </c>
      <c r="AB4" s="10">
        <f>Calculations!AD45</f>
        <v>0</v>
      </c>
      <c r="AC4" s="10">
        <f>Calculations!AE45</f>
        <v>0</v>
      </c>
      <c r="AD4" s="10">
        <f>Calculations!AF45</f>
        <v>0</v>
      </c>
      <c r="AE4" s="10">
        <f>Calculations!AG45</f>
        <v>0</v>
      </c>
      <c r="AF4" s="10">
        <f>Calculations!AH45</f>
        <v>0</v>
      </c>
      <c r="AG4" s="10" t="e">
        <f>Calculations!#REF!</f>
        <v>#REF!</v>
      </c>
    </row>
    <row r="5" spans="1:33" x14ac:dyDescent="0.25">
      <c r="A5" t="s">
        <v>9</v>
      </c>
      <c r="B5" s="10">
        <f>Calculations!D46</f>
        <v>0</v>
      </c>
      <c r="C5" s="10">
        <f>Calculations!E46</f>
        <v>0</v>
      </c>
      <c r="D5" s="10">
        <f>Calculations!F46</f>
        <v>0</v>
      </c>
      <c r="E5" s="10">
        <f>Calculations!G46</f>
        <v>0</v>
      </c>
      <c r="F5" s="10">
        <f>Calculations!H46</f>
        <v>0</v>
      </c>
      <c r="G5" s="10">
        <f>Calculations!I46</f>
        <v>0</v>
      </c>
      <c r="H5" s="10">
        <f>Calculations!J46</f>
        <v>0</v>
      </c>
      <c r="I5" s="10">
        <f>Calculations!K46</f>
        <v>0</v>
      </c>
      <c r="J5" s="10">
        <f>Calculations!L46</f>
        <v>0</v>
      </c>
      <c r="K5" s="10">
        <f>Calculations!M46</f>
        <v>0</v>
      </c>
      <c r="L5" s="10">
        <f>Calculations!N46</f>
        <v>0</v>
      </c>
      <c r="M5" s="10">
        <f>Calculations!O46</f>
        <v>0</v>
      </c>
      <c r="N5" s="10">
        <f>Calculations!P46</f>
        <v>0</v>
      </c>
      <c r="O5" s="10">
        <f>Calculations!Q46</f>
        <v>0</v>
      </c>
      <c r="P5" s="10">
        <f>Calculations!R46</f>
        <v>0</v>
      </c>
      <c r="Q5" s="10">
        <f>Calculations!S46</f>
        <v>0</v>
      </c>
      <c r="R5" s="10">
        <f>Calculations!T46</f>
        <v>0</v>
      </c>
      <c r="S5" s="10">
        <f>Calculations!U46</f>
        <v>0</v>
      </c>
      <c r="T5" s="10">
        <f>Calculations!V46</f>
        <v>0</v>
      </c>
      <c r="U5" s="10">
        <f>Calculations!W46</f>
        <v>0</v>
      </c>
      <c r="V5" s="10">
        <f>Calculations!X46</f>
        <v>0</v>
      </c>
      <c r="W5" s="10">
        <f>Calculations!Y46</f>
        <v>0</v>
      </c>
      <c r="X5" s="10">
        <f>Calculations!Z46</f>
        <v>0</v>
      </c>
      <c r="Y5" s="10">
        <f>Calculations!AA46</f>
        <v>0</v>
      </c>
      <c r="Z5" s="10">
        <f>Calculations!AB46</f>
        <v>0</v>
      </c>
      <c r="AA5" s="10">
        <f>Calculations!AC46</f>
        <v>0</v>
      </c>
      <c r="AB5" s="10">
        <f>Calculations!AD46</f>
        <v>0</v>
      </c>
      <c r="AC5" s="10">
        <f>Calculations!AE46</f>
        <v>0</v>
      </c>
      <c r="AD5" s="10">
        <f>Calculations!AF46</f>
        <v>0</v>
      </c>
      <c r="AE5" s="10">
        <f>Calculations!AG46</f>
        <v>0</v>
      </c>
      <c r="AF5" s="10">
        <f>Calculations!AH46</f>
        <v>0</v>
      </c>
      <c r="AG5" s="10" t="e">
        <f>Calculations!#REF!</f>
        <v>#REF!</v>
      </c>
    </row>
    <row r="6" spans="1:33" x14ac:dyDescent="0.25">
      <c r="A6" t="s">
        <v>63</v>
      </c>
      <c r="B6" s="10">
        <f>Calculations!D47</f>
        <v>0</v>
      </c>
      <c r="C6" s="10">
        <f>Calculations!E47</f>
        <v>11.571780781996274</v>
      </c>
      <c r="D6" s="10">
        <f>Calculations!F47</f>
        <v>51.588416740872667</v>
      </c>
      <c r="E6" s="10">
        <f>Calculations!G47</f>
        <v>56.193712296608112</v>
      </c>
      <c r="F6" s="10">
        <f>Calculations!H47</f>
        <v>61.138062980652471</v>
      </c>
      <c r="G6" s="10">
        <f>Calculations!I47</f>
        <v>66.278366388731484</v>
      </c>
      <c r="H6" s="10">
        <f>Calculations!J47</f>
        <v>71.519491945276442</v>
      </c>
      <c r="I6" s="10">
        <f>Calculations!K47</f>
        <v>76.821598640006471</v>
      </c>
      <c r="J6" s="10">
        <f>Calculations!L47</f>
        <v>82.141593135270782</v>
      </c>
      <c r="K6" s="10">
        <f>Calculations!M47</f>
        <v>87.46321379422001</v>
      </c>
      <c r="L6" s="10">
        <f>Calculations!N47</f>
        <v>92.764507407107587</v>
      </c>
      <c r="M6" s="10">
        <f>Calculations!O47</f>
        <v>98.047100137618386</v>
      </c>
      <c r="N6" s="10">
        <f>Calculations!P47</f>
        <v>103.31830972233465</v>
      </c>
      <c r="O6" s="10">
        <f>Calculations!Q47</f>
        <v>108.39112733748885</v>
      </c>
      <c r="P6" s="10">
        <f>Calculations!R47</f>
        <v>108.39356658301628</v>
      </c>
      <c r="Q6" s="10">
        <f>Calculations!S47</f>
        <v>108.39844507407106</v>
      </c>
      <c r="R6" s="10">
        <f>Calculations!T47</f>
        <v>108.40901513802316</v>
      </c>
      <c r="S6" s="10">
        <f>Calculations!U47</f>
        <v>108.42690293855743</v>
      </c>
      <c r="T6" s="10">
        <f>Calculations!V47</f>
        <v>108.46186545778352</v>
      </c>
      <c r="U6" s="10">
        <f>Calculations!W47</f>
        <v>108.525285841496</v>
      </c>
      <c r="V6" s="10">
        <f>Calculations!X47</f>
        <v>108.64236962681129</v>
      </c>
      <c r="W6" s="10">
        <f>Calculations!Y47</f>
        <v>108.85539706953776</v>
      </c>
      <c r="X6" s="10">
        <f>Calculations!Z47</f>
        <v>109.06923759410668</v>
      </c>
      <c r="Y6" s="10">
        <f>Calculations!AA47</f>
        <v>109.28470428236054</v>
      </c>
      <c r="Z6" s="10">
        <f>Calculations!AB47</f>
        <v>109.50017097061439</v>
      </c>
      <c r="AA6" s="10">
        <f>Calculations!AC47</f>
        <v>109.71726382255322</v>
      </c>
      <c r="AB6" s="10">
        <f>Calculations!AD47</f>
        <v>109.93435667449201</v>
      </c>
      <c r="AC6" s="10">
        <f>Calculations!AE47</f>
        <v>110.15307569011576</v>
      </c>
      <c r="AD6" s="10">
        <f>Calculations!AF47</f>
        <v>110.37179470573949</v>
      </c>
      <c r="AE6" s="10">
        <f>Calculations!AG47</f>
        <v>110.59132680320567</v>
      </c>
      <c r="AF6" s="10">
        <f>Calculations!AH47</f>
        <v>110.81085890067189</v>
      </c>
      <c r="AG6" s="10" t="e">
        <f>Calculations!#REF!</f>
        <v>#REF!</v>
      </c>
    </row>
    <row r="7" spans="1:33" x14ac:dyDescent="0.25">
      <c r="A7" t="s">
        <v>10</v>
      </c>
      <c r="B7" s="10">
        <f>Calculations!D48</f>
        <v>0</v>
      </c>
      <c r="C7" s="10">
        <f>Calculations!E48</f>
        <v>17296.296503197602</v>
      </c>
      <c r="D7" s="10">
        <f>Calculations!F48</f>
        <v>21092.010533797456</v>
      </c>
      <c r="E7" s="10">
        <f>Calculations!G48</f>
        <v>23113.409236946489</v>
      </c>
      <c r="F7" s="10">
        <f>Calculations!H48</f>
        <v>25463.706863110172</v>
      </c>
      <c r="G7" s="10">
        <f>Calculations!I48</f>
        <v>27818.03818829434</v>
      </c>
      <c r="H7" s="10">
        <f>Calculations!J48</f>
        <v>30167.286125799401</v>
      </c>
      <c r="I7" s="10">
        <f>Calculations!K48</f>
        <v>32594.825713915645</v>
      </c>
      <c r="J7" s="10">
        <f>Calculations!L48</f>
        <v>35094.47021290374</v>
      </c>
      <c r="K7" s="10">
        <f>Calculations!M48</f>
        <v>37709.943098842385</v>
      </c>
      <c r="L7" s="10">
        <f>Calculations!N48</f>
        <v>40422.457302679504</v>
      </c>
      <c r="M7" s="10">
        <f>Calculations!O48</f>
        <v>43273.072644377884</v>
      </c>
      <c r="N7" s="10">
        <f>Calculations!P48</f>
        <v>46324.650920424188</v>
      </c>
      <c r="O7" s="10">
        <f>Calculations!Q48</f>
        <v>49421.337350926893</v>
      </c>
      <c r="P7" s="10">
        <f>Calculations!R48</f>
        <v>52604.78611867562</v>
      </c>
      <c r="Q7" s="10">
        <f>Calculations!S48</f>
        <v>55382.019197927628</v>
      </c>
      <c r="R7" s="10">
        <f>Calculations!T48</f>
        <v>58309.063419736085</v>
      </c>
      <c r="S7" s="10">
        <f>Calculations!U48</f>
        <v>61362.102803853304</v>
      </c>
      <c r="T7" s="10">
        <f>Calculations!V48</f>
        <v>64646.954260503517</v>
      </c>
      <c r="U7" s="10">
        <f>Calculations!W48</f>
        <v>68173.747163280175</v>
      </c>
      <c r="V7" s="10">
        <f>Calculations!X48</f>
        <v>71943.692191046706</v>
      </c>
      <c r="W7" s="10">
        <f>Calculations!Y48</f>
        <v>75947.18034258885</v>
      </c>
      <c r="X7" s="10">
        <f>Calculations!Z48</f>
        <v>80184.142505949974</v>
      </c>
      <c r="Y7" s="10">
        <f>Calculations!AA48</f>
        <v>84684.826138751727</v>
      </c>
      <c r="Z7" s="10">
        <f>Calculations!AB48</f>
        <v>89364.104011333271</v>
      </c>
      <c r="AA7" s="10">
        <f>Calculations!AC48</f>
        <v>94298.120425159883</v>
      </c>
      <c r="AB7" s="10">
        <f>Calculations!AD48</f>
        <v>99417.877255079729</v>
      </c>
      <c r="AC7" s="10">
        <f>Calculations!AE48</f>
        <v>104722.07763555412</v>
      </c>
      <c r="AD7" s="10">
        <f>Calculations!AF48</f>
        <v>110306.69286877681</v>
      </c>
      <c r="AE7" s="10">
        <f>Calculations!AG48</f>
        <v>116022.1858207723</v>
      </c>
      <c r="AF7" s="10">
        <f>Calculations!AH48</f>
        <v>121940.78824317978</v>
      </c>
      <c r="AG7" s="10" t="e">
        <f>Calculations!#REF!</f>
        <v>#REF!</v>
      </c>
    </row>
    <row r="8" spans="1:33" x14ac:dyDescent="0.25">
      <c r="A8" t="s">
        <v>11</v>
      </c>
      <c r="B8" s="10">
        <f>Calculations!D49</f>
        <v>0</v>
      </c>
      <c r="C8" s="10">
        <f>Calculations!E49</f>
        <v>0</v>
      </c>
      <c r="D8" s="10">
        <f>Calculations!F49</f>
        <v>0</v>
      </c>
      <c r="E8" s="10">
        <f>Calculations!G49</f>
        <v>0</v>
      </c>
      <c r="F8" s="10">
        <f>Calculations!H49</f>
        <v>0</v>
      </c>
      <c r="G8" s="10">
        <f>Calculations!I49</f>
        <v>0</v>
      </c>
      <c r="H8" s="10">
        <f>Calculations!J49</f>
        <v>0</v>
      </c>
      <c r="I8" s="10">
        <f>Calculations!K49</f>
        <v>0</v>
      </c>
      <c r="J8" s="10">
        <f>Calculations!L49</f>
        <v>0</v>
      </c>
      <c r="K8" s="10">
        <f>Calculations!M49</f>
        <v>0</v>
      </c>
      <c r="L8" s="10">
        <f>Calculations!N49</f>
        <v>0</v>
      </c>
      <c r="M8" s="10">
        <f>Calculations!O49</f>
        <v>0</v>
      </c>
      <c r="N8" s="10">
        <f>Calculations!P49</f>
        <v>0</v>
      </c>
      <c r="O8" s="10">
        <f>Calculations!Q49</f>
        <v>0</v>
      </c>
      <c r="P8" s="10">
        <f>Calculations!R49</f>
        <v>0</v>
      </c>
      <c r="Q8" s="10">
        <f>Calculations!S49</f>
        <v>0</v>
      </c>
      <c r="R8" s="10">
        <f>Calculations!T49</f>
        <v>0</v>
      </c>
      <c r="S8" s="10">
        <f>Calculations!U49</f>
        <v>0</v>
      </c>
      <c r="T8" s="10">
        <f>Calculations!V49</f>
        <v>0</v>
      </c>
      <c r="U8" s="10">
        <f>Calculations!W49</f>
        <v>0</v>
      </c>
      <c r="V8" s="10">
        <f>Calculations!X49</f>
        <v>0</v>
      </c>
      <c r="W8" s="10">
        <f>Calculations!Y49</f>
        <v>0</v>
      </c>
      <c r="X8" s="10">
        <f>Calculations!Z49</f>
        <v>0</v>
      </c>
      <c r="Y8" s="10">
        <f>Calculations!AA49</f>
        <v>0</v>
      </c>
      <c r="Z8" s="10">
        <f>Calculations!AB49</f>
        <v>0</v>
      </c>
      <c r="AA8" s="10">
        <f>Calculations!AC49</f>
        <v>0</v>
      </c>
      <c r="AB8" s="10">
        <f>Calculations!AD49</f>
        <v>0</v>
      </c>
      <c r="AC8" s="10">
        <f>Calculations!AE49</f>
        <v>0</v>
      </c>
      <c r="AD8" s="10">
        <f>Calculations!AF49</f>
        <v>0</v>
      </c>
      <c r="AE8" s="10">
        <f>Calculations!AG49</f>
        <v>0</v>
      </c>
      <c r="AF8" s="10">
        <f>Calculations!AH49</f>
        <v>0</v>
      </c>
      <c r="AG8" s="10" t="e">
        <f>Calculations!#REF!</f>
        <v>#REF!</v>
      </c>
    </row>
    <row r="9" spans="1:33" x14ac:dyDescent="0.25">
      <c r="A9" t="s">
        <v>12</v>
      </c>
      <c r="B9" s="10">
        <f>Calculations!D50</f>
        <v>0</v>
      </c>
      <c r="C9" s="10">
        <f>Calculations!E50</f>
        <v>0</v>
      </c>
      <c r="D9" s="10">
        <f>Calculations!F50</f>
        <v>0</v>
      </c>
      <c r="E9" s="10">
        <f>Calculations!G50</f>
        <v>0</v>
      </c>
      <c r="F9" s="10">
        <f>Calculations!H50</f>
        <v>0</v>
      </c>
      <c r="G9" s="10">
        <f>Calculations!I50</f>
        <v>0</v>
      </c>
      <c r="H9" s="10">
        <f>Calculations!J50</f>
        <v>0</v>
      </c>
      <c r="I9" s="10">
        <f>Calculations!K50</f>
        <v>0</v>
      </c>
      <c r="J9" s="10">
        <f>Calculations!L50</f>
        <v>0</v>
      </c>
      <c r="K9" s="10">
        <f>Calculations!M50</f>
        <v>0</v>
      </c>
      <c r="L9" s="10">
        <f>Calculations!N50</f>
        <v>0</v>
      </c>
      <c r="M9" s="10">
        <f>Calculations!O50</f>
        <v>0</v>
      </c>
      <c r="N9" s="10">
        <f>Calculations!P50</f>
        <v>0</v>
      </c>
      <c r="O9" s="10">
        <f>Calculations!Q50</f>
        <v>0</v>
      </c>
      <c r="P9" s="10">
        <f>Calculations!R50</f>
        <v>0</v>
      </c>
      <c r="Q9" s="10">
        <f>Calculations!S50</f>
        <v>0</v>
      </c>
      <c r="R9" s="10">
        <f>Calculations!T50</f>
        <v>0</v>
      </c>
      <c r="S9" s="10">
        <f>Calculations!U50</f>
        <v>0</v>
      </c>
      <c r="T9" s="10">
        <f>Calculations!V50</f>
        <v>0</v>
      </c>
      <c r="U9" s="10">
        <f>Calculations!W50</f>
        <v>0</v>
      </c>
      <c r="V9" s="10">
        <f>Calculations!X50</f>
        <v>0</v>
      </c>
      <c r="W9" s="10">
        <f>Calculations!Y50</f>
        <v>0</v>
      </c>
      <c r="X9" s="10">
        <f>Calculations!Z50</f>
        <v>0</v>
      </c>
      <c r="Y9" s="10">
        <f>Calculations!AA50</f>
        <v>0</v>
      </c>
      <c r="Z9" s="10">
        <f>Calculations!AB50</f>
        <v>0</v>
      </c>
      <c r="AA9" s="10">
        <f>Calculations!AC50</f>
        <v>0</v>
      </c>
      <c r="AB9" s="10">
        <f>Calculations!AD50</f>
        <v>0</v>
      </c>
      <c r="AC9" s="10">
        <f>Calculations!AE50</f>
        <v>0</v>
      </c>
      <c r="AD9" s="10">
        <f>Calculations!AF50</f>
        <v>0</v>
      </c>
      <c r="AE9" s="10">
        <f>Calculations!AG50</f>
        <v>0</v>
      </c>
      <c r="AF9" s="10">
        <f>Calculations!AH50</f>
        <v>0</v>
      </c>
      <c r="AG9" s="10" t="e">
        <f>Calculations!#REF!</f>
        <v>#REF!</v>
      </c>
    </row>
    <row r="10" spans="1:33" x14ac:dyDescent="0.25">
      <c r="A10" t="s">
        <v>13</v>
      </c>
      <c r="B10" s="10">
        <f>Calculations!D51</f>
        <v>0</v>
      </c>
      <c r="C10" s="10">
        <f>Calculations!E51</f>
        <v>0</v>
      </c>
      <c r="D10" s="10">
        <f>Calculations!F51</f>
        <v>0</v>
      </c>
      <c r="E10" s="10">
        <f>Calculations!G51</f>
        <v>0</v>
      </c>
      <c r="F10" s="10">
        <f>Calculations!H51</f>
        <v>0</v>
      </c>
      <c r="G10" s="10">
        <f>Calculations!I51</f>
        <v>0</v>
      </c>
      <c r="H10" s="10">
        <f>Calculations!J51</f>
        <v>0</v>
      </c>
      <c r="I10" s="10">
        <f>Calculations!K51</f>
        <v>0</v>
      </c>
      <c r="J10" s="10">
        <f>Calculations!L51</f>
        <v>0</v>
      </c>
      <c r="K10" s="10">
        <f>Calculations!M51</f>
        <v>0</v>
      </c>
      <c r="L10" s="10">
        <f>Calculations!N51</f>
        <v>0</v>
      </c>
      <c r="M10" s="10">
        <f>Calculations!O51</f>
        <v>0</v>
      </c>
      <c r="N10" s="10">
        <f>Calculations!P51</f>
        <v>0</v>
      </c>
      <c r="O10" s="10">
        <f>Calculations!Q51</f>
        <v>0</v>
      </c>
      <c r="P10" s="10">
        <f>Calculations!R51</f>
        <v>0</v>
      </c>
      <c r="Q10" s="10">
        <f>Calculations!S51</f>
        <v>0</v>
      </c>
      <c r="R10" s="10">
        <f>Calculations!T51</f>
        <v>0</v>
      </c>
      <c r="S10" s="10">
        <f>Calculations!U51</f>
        <v>0</v>
      </c>
      <c r="T10" s="10">
        <f>Calculations!V51</f>
        <v>0</v>
      </c>
      <c r="U10" s="10">
        <f>Calculations!W51</f>
        <v>0</v>
      </c>
      <c r="V10" s="10">
        <f>Calculations!X51</f>
        <v>0</v>
      </c>
      <c r="W10" s="10">
        <f>Calculations!Y51</f>
        <v>0</v>
      </c>
      <c r="X10" s="10">
        <f>Calculations!Z51</f>
        <v>0</v>
      </c>
      <c r="Y10" s="10">
        <f>Calculations!AA51</f>
        <v>0</v>
      </c>
      <c r="Z10" s="10">
        <f>Calculations!AB51</f>
        <v>0</v>
      </c>
      <c r="AA10" s="10">
        <f>Calculations!AC51</f>
        <v>0</v>
      </c>
      <c r="AB10" s="10">
        <f>Calculations!AD51</f>
        <v>0</v>
      </c>
      <c r="AC10" s="10">
        <f>Calculations!AE51</f>
        <v>0</v>
      </c>
      <c r="AD10" s="10">
        <f>Calculations!AF51</f>
        <v>0</v>
      </c>
      <c r="AE10" s="10">
        <f>Calculations!AG51</f>
        <v>0</v>
      </c>
      <c r="AF10" s="10">
        <f>Calculations!AH51</f>
        <v>0</v>
      </c>
      <c r="AG10" s="10" t="e">
        <f>Calculations!#REF!</f>
        <v>#REF!</v>
      </c>
    </row>
    <row r="11" spans="1:33" x14ac:dyDescent="0.25">
      <c r="A11" t="s">
        <v>14</v>
      </c>
      <c r="B11" s="10">
        <f>Calculations!D52</f>
        <v>0</v>
      </c>
      <c r="C11" s="10">
        <f>Calculations!E52</f>
        <v>0</v>
      </c>
      <c r="D11" s="10">
        <f>Calculations!F52</f>
        <v>0</v>
      </c>
      <c r="E11" s="10">
        <f>Calculations!G52</f>
        <v>0</v>
      </c>
      <c r="F11" s="10">
        <f>Calculations!H52</f>
        <v>0</v>
      </c>
      <c r="G11" s="10">
        <f>Calculations!I52</f>
        <v>0</v>
      </c>
      <c r="H11" s="10">
        <f>Calculations!J52</f>
        <v>0</v>
      </c>
      <c r="I11" s="10">
        <f>Calculations!K52</f>
        <v>0</v>
      </c>
      <c r="J11" s="10">
        <f>Calculations!L52</f>
        <v>0</v>
      </c>
      <c r="K11" s="10">
        <f>Calculations!M52</f>
        <v>0</v>
      </c>
      <c r="L11" s="10">
        <f>Calculations!N52</f>
        <v>0</v>
      </c>
      <c r="M11" s="10">
        <f>Calculations!O52</f>
        <v>0</v>
      </c>
      <c r="N11" s="10">
        <f>Calculations!P52</f>
        <v>0</v>
      </c>
      <c r="O11" s="10">
        <f>Calculations!Q52</f>
        <v>0</v>
      </c>
      <c r="P11" s="10">
        <f>Calculations!R52</f>
        <v>0</v>
      </c>
      <c r="Q11" s="10">
        <f>Calculations!S52</f>
        <v>0</v>
      </c>
      <c r="R11" s="10">
        <f>Calculations!T52</f>
        <v>0</v>
      </c>
      <c r="S11" s="10">
        <f>Calculations!U52</f>
        <v>0</v>
      </c>
      <c r="T11" s="10">
        <f>Calculations!V52</f>
        <v>0</v>
      </c>
      <c r="U11" s="10">
        <f>Calculations!W52</f>
        <v>0</v>
      </c>
      <c r="V11" s="10">
        <f>Calculations!X52</f>
        <v>0</v>
      </c>
      <c r="W11" s="10">
        <f>Calculations!Y52</f>
        <v>0</v>
      </c>
      <c r="X11" s="10">
        <f>Calculations!Z52</f>
        <v>0</v>
      </c>
      <c r="Y11" s="10">
        <f>Calculations!AA52</f>
        <v>0</v>
      </c>
      <c r="Z11" s="10">
        <f>Calculations!AB52</f>
        <v>0</v>
      </c>
      <c r="AA11" s="10">
        <f>Calculations!AC52</f>
        <v>0</v>
      </c>
      <c r="AB11" s="10">
        <f>Calculations!AD52</f>
        <v>0</v>
      </c>
      <c r="AC11" s="10">
        <f>Calculations!AE52</f>
        <v>0</v>
      </c>
      <c r="AD11" s="10">
        <f>Calculations!AF52</f>
        <v>0</v>
      </c>
      <c r="AE11" s="10">
        <f>Calculations!AG52</f>
        <v>0</v>
      </c>
      <c r="AF11" s="10">
        <f>Calculations!AH52</f>
        <v>0</v>
      </c>
      <c r="AG11" s="10" t="e">
        <f>Calculations!#REF!</f>
        <v>#REF!</v>
      </c>
    </row>
    <row r="12" spans="1:33" x14ac:dyDescent="0.25">
      <c r="A12" t="s">
        <v>15</v>
      </c>
      <c r="B12" s="10">
        <f>Calculations!D53</f>
        <v>0</v>
      </c>
      <c r="C12" s="10">
        <f>Calculations!E53</f>
        <v>0</v>
      </c>
      <c r="D12" s="10">
        <f>Calculations!F53</f>
        <v>0</v>
      </c>
      <c r="E12" s="10">
        <f>Calculations!G53</f>
        <v>0</v>
      </c>
      <c r="F12" s="10">
        <f>Calculations!H53</f>
        <v>0</v>
      </c>
      <c r="G12" s="10">
        <f>Calculations!I53</f>
        <v>0</v>
      </c>
      <c r="H12" s="10">
        <f>Calculations!J53</f>
        <v>0</v>
      </c>
      <c r="I12" s="10">
        <f>Calculations!K53</f>
        <v>0</v>
      </c>
      <c r="J12" s="10">
        <f>Calculations!L53</f>
        <v>0</v>
      </c>
      <c r="K12" s="10">
        <f>Calculations!M53</f>
        <v>0</v>
      </c>
      <c r="L12" s="10">
        <f>Calculations!N53</f>
        <v>0</v>
      </c>
      <c r="M12" s="10">
        <f>Calculations!O53</f>
        <v>0</v>
      </c>
      <c r="N12" s="10">
        <f>Calculations!P53</f>
        <v>0</v>
      </c>
      <c r="O12" s="10">
        <f>Calculations!Q53</f>
        <v>0</v>
      </c>
      <c r="P12" s="10">
        <f>Calculations!R53</f>
        <v>0</v>
      </c>
      <c r="Q12" s="10">
        <f>Calculations!S53</f>
        <v>0</v>
      </c>
      <c r="R12" s="10">
        <f>Calculations!T53</f>
        <v>0</v>
      </c>
      <c r="S12" s="10">
        <f>Calculations!U53</f>
        <v>0</v>
      </c>
      <c r="T12" s="10">
        <f>Calculations!V53</f>
        <v>0</v>
      </c>
      <c r="U12" s="10">
        <f>Calculations!W53</f>
        <v>0</v>
      </c>
      <c r="V12" s="10">
        <f>Calculations!X53</f>
        <v>0</v>
      </c>
      <c r="W12" s="10">
        <f>Calculations!Y53</f>
        <v>0</v>
      </c>
      <c r="X12" s="10">
        <f>Calculations!Z53</f>
        <v>0</v>
      </c>
      <c r="Y12" s="10">
        <f>Calculations!AA53</f>
        <v>0</v>
      </c>
      <c r="Z12" s="10">
        <f>Calculations!AB53</f>
        <v>0</v>
      </c>
      <c r="AA12" s="10">
        <f>Calculations!AC53</f>
        <v>0</v>
      </c>
      <c r="AB12" s="10">
        <f>Calculations!AD53</f>
        <v>0</v>
      </c>
      <c r="AC12" s="10">
        <f>Calculations!AE53</f>
        <v>0</v>
      </c>
      <c r="AD12" s="10">
        <f>Calculations!AF53</f>
        <v>0</v>
      </c>
      <c r="AE12" s="10">
        <f>Calculations!AG53</f>
        <v>0</v>
      </c>
      <c r="AF12" s="10">
        <f>Calculations!AH53</f>
        <v>0</v>
      </c>
      <c r="AG12" s="10" t="e">
        <f>Calculations!#REF!</f>
        <v>#REF!</v>
      </c>
    </row>
    <row r="13" spans="1:33" x14ac:dyDescent="0.25">
      <c r="A13" t="s">
        <v>61</v>
      </c>
      <c r="B13" s="10">
        <f>Calculations!D54</f>
        <v>0</v>
      </c>
      <c r="C13" s="10">
        <f>Calculations!E54</f>
        <v>0</v>
      </c>
      <c r="D13" s="10">
        <f>Calculations!F54</f>
        <v>0</v>
      </c>
      <c r="E13" s="10">
        <f>Calculations!G54</f>
        <v>0</v>
      </c>
      <c r="F13" s="10">
        <f>Calculations!H54</f>
        <v>0</v>
      </c>
      <c r="G13" s="10">
        <f>Calculations!I54</f>
        <v>0</v>
      </c>
      <c r="H13" s="10">
        <f>Calculations!J54</f>
        <v>0</v>
      </c>
      <c r="I13" s="10">
        <f>Calculations!K54</f>
        <v>0</v>
      </c>
      <c r="J13" s="10">
        <f>Calculations!L54</f>
        <v>0</v>
      </c>
      <c r="K13" s="10">
        <f>Calculations!M54</f>
        <v>0</v>
      </c>
      <c r="L13" s="10">
        <f>Calculations!N54</f>
        <v>0</v>
      </c>
      <c r="M13" s="10">
        <f>Calculations!O54</f>
        <v>0</v>
      </c>
      <c r="N13" s="10">
        <f>Calculations!P54</f>
        <v>0</v>
      </c>
      <c r="O13" s="10">
        <f>Calculations!Q54</f>
        <v>0</v>
      </c>
      <c r="P13" s="10">
        <f>Calculations!R54</f>
        <v>0</v>
      </c>
      <c r="Q13" s="10">
        <f>Calculations!S54</f>
        <v>0</v>
      </c>
      <c r="R13" s="10">
        <f>Calculations!T54</f>
        <v>0</v>
      </c>
      <c r="S13" s="10">
        <f>Calculations!U54</f>
        <v>0</v>
      </c>
      <c r="T13" s="10">
        <f>Calculations!V54</f>
        <v>0</v>
      </c>
      <c r="U13" s="10">
        <f>Calculations!W54</f>
        <v>0</v>
      </c>
      <c r="V13" s="10">
        <f>Calculations!X54</f>
        <v>0</v>
      </c>
      <c r="W13" s="10">
        <f>Calculations!Y54</f>
        <v>0</v>
      </c>
      <c r="X13" s="10">
        <f>Calculations!Z54</f>
        <v>0</v>
      </c>
      <c r="Y13" s="10">
        <f>Calculations!AA54</f>
        <v>0</v>
      </c>
      <c r="Z13" s="10">
        <f>Calculations!AB54</f>
        <v>0</v>
      </c>
      <c r="AA13" s="10">
        <f>Calculations!AC54</f>
        <v>0</v>
      </c>
      <c r="AB13" s="10">
        <f>Calculations!AD54</f>
        <v>0</v>
      </c>
      <c r="AC13" s="10">
        <f>Calculations!AE54</f>
        <v>0</v>
      </c>
      <c r="AD13" s="10">
        <f>Calculations!AF54</f>
        <v>0</v>
      </c>
      <c r="AE13" s="10">
        <f>Calculations!AG54</f>
        <v>0</v>
      </c>
      <c r="AF13" s="10">
        <f>Calculations!AH54</f>
        <v>0</v>
      </c>
      <c r="AG13" s="10" t="e">
        <f>Calculations!#REF!</f>
        <v>#REF!</v>
      </c>
    </row>
    <row r="14" spans="1:33" x14ac:dyDescent="0.25">
      <c r="A14" t="s">
        <v>64</v>
      </c>
      <c r="B14" s="10">
        <f>Calculations!D55</f>
        <v>0</v>
      </c>
      <c r="C14" s="10">
        <f>Calculations!E55</f>
        <v>0</v>
      </c>
      <c r="D14" s="10">
        <f>Calculations!F55</f>
        <v>0</v>
      </c>
      <c r="E14" s="10">
        <f>Calculations!G55</f>
        <v>0</v>
      </c>
      <c r="F14" s="10">
        <f>Calculations!H55</f>
        <v>0</v>
      </c>
      <c r="G14" s="10">
        <f>Calculations!I55</f>
        <v>0</v>
      </c>
      <c r="H14" s="10">
        <f>Calculations!J55</f>
        <v>0</v>
      </c>
      <c r="I14" s="10">
        <f>Calculations!K55</f>
        <v>0</v>
      </c>
      <c r="J14" s="10">
        <f>Calculations!L55</f>
        <v>0</v>
      </c>
      <c r="K14" s="10">
        <f>Calculations!M55</f>
        <v>0</v>
      </c>
      <c r="L14" s="10">
        <f>Calculations!N55</f>
        <v>0</v>
      </c>
      <c r="M14" s="10">
        <f>Calculations!O55</f>
        <v>0</v>
      </c>
      <c r="N14" s="10">
        <f>Calculations!P55</f>
        <v>0</v>
      </c>
      <c r="O14" s="10">
        <f>Calculations!Q55</f>
        <v>0</v>
      </c>
      <c r="P14" s="10">
        <f>Calculations!R55</f>
        <v>0</v>
      </c>
      <c r="Q14" s="10">
        <f>Calculations!S55</f>
        <v>0</v>
      </c>
      <c r="R14" s="10">
        <f>Calculations!T55</f>
        <v>0</v>
      </c>
      <c r="S14" s="10">
        <f>Calculations!U55</f>
        <v>0</v>
      </c>
      <c r="T14" s="10">
        <f>Calculations!V55</f>
        <v>0</v>
      </c>
      <c r="U14" s="10">
        <f>Calculations!W55</f>
        <v>0</v>
      </c>
      <c r="V14" s="10">
        <f>Calculations!X55</f>
        <v>0</v>
      </c>
      <c r="W14" s="10">
        <f>Calculations!Y55</f>
        <v>0</v>
      </c>
      <c r="X14" s="10">
        <f>Calculations!Z55</f>
        <v>0</v>
      </c>
      <c r="Y14" s="10">
        <f>Calculations!AA55</f>
        <v>0</v>
      </c>
      <c r="Z14" s="10">
        <f>Calculations!AB55</f>
        <v>0</v>
      </c>
      <c r="AA14" s="10">
        <f>Calculations!AC55</f>
        <v>0</v>
      </c>
      <c r="AB14" s="10">
        <f>Calculations!AD55</f>
        <v>0</v>
      </c>
      <c r="AC14" s="10">
        <f>Calculations!AE55</f>
        <v>0</v>
      </c>
      <c r="AD14" s="10">
        <f>Calculations!AF55</f>
        <v>0</v>
      </c>
      <c r="AE14" s="10">
        <f>Calculations!AG55</f>
        <v>0</v>
      </c>
      <c r="AF14" s="10">
        <f>Calculations!AH55</f>
        <v>0</v>
      </c>
      <c r="AG14" s="10" t="e">
        <f>Calculations!#REF!</f>
        <v>#REF!</v>
      </c>
    </row>
    <row r="15" spans="1:33" x14ac:dyDescent="0.25">
      <c r="A15" t="s">
        <v>162</v>
      </c>
      <c r="B15" s="10">
        <f>Calculations!D56</f>
        <v>0</v>
      </c>
      <c r="C15" s="10">
        <f>Calculations!E56</f>
        <v>0</v>
      </c>
      <c r="D15" s="10">
        <f>Calculations!F56</f>
        <v>0</v>
      </c>
      <c r="E15" s="10">
        <f>Calculations!G56</f>
        <v>0</v>
      </c>
      <c r="F15" s="10">
        <f>Calculations!H56</f>
        <v>0</v>
      </c>
      <c r="G15" s="10">
        <f>Calculations!I56</f>
        <v>0</v>
      </c>
      <c r="H15" s="10">
        <f>Calculations!J56</f>
        <v>0</v>
      </c>
      <c r="I15" s="10">
        <f>Calculations!K56</f>
        <v>0</v>
      </c>
      <c r="J15" s="10">
        <f>Calculations!L56</f>
        <v>0</v>
      </c>
      <c r="K15" s="10">
        <f>Calculations!M56</f>
        <v>0</v>
      </c>
      <c r="L15" s="10">
        <f>Calculations!N56</f>
        <v>0</v>
      </c>
      <c r="M15" s="10">
        <f>Calculations!O56</f>
        <v>0</v>
      </c>
      <c r="N15" s="10">
        <f>Calculations!P56</f>
        <v>0</v>
      </c>
      <c r="O15" s="10">
        <f>Calculations!Q56</f>
        <v>0</v>
      </c>
      <c r="P15" s="10">
        <f>Calculations!R56</f>
        <v>0</v>
      </c>
      <c r="Q15" s="10">
        <f>Calculations!S56</f>
        <v>0</v>
      </c>
      <c r="R15" s="10">
        <f>Calculations!T56</f>
        <v>0</v>
      </c>
      <c r="S15" s="10">
        <f>Calculations!U56</f>
        <v>0</v>
      </c>
      <c r="T15" s="10">
        <f>Calculations!V56</f>
        <v>0</v>
      </c>
      <c r="U15" s="10">
        <f>Calculations!W56</f>
        <v>0</v>
      </c>
      <c r="V15" s="10">
        <f>Calculations!X56</f>
        <v>0</v>
      </c>
      <c r="W15" s="10">
        <f>Calculations!Y56</f>
        <v>0</v>
      </c>
      <c r="X15" s="10">
        <f>Calculations!Z56</f>
        <v>0</v>
      </c>
      <c r="Y15" s="10">
        <f>Calculations!AA56</f>
        <v>0</v>
      </c>
      <c r="Z15" s="10">
        <f>Calculations!AB56</f>
        <v>0</v>
      </c>
      <c r="AA15" s="10">
        <f>Calculations!AC56</f>
        <v>0</v>
      </c>
      <c r="AB15" s="10">
        <f>Calculations!AD56</f>
        <v>0</v>
      </c>
      <c r="AC15" s="10">
        <f>Calculations!AE56</f>
        <v>0</v>
      </c>
      <c r="AD15" s="10">
        <f>Calculations!AF56</f>
        <v>0</v>
      </c>
      <c r="AE15" s="10">
        <f>Calculations!AG56</f>
        <v>0</v>
      </c>
      <c r="AF15" s="10">
        <f>Calculations!AH56</f>
        <v>0</v>
      </c>
      <c r="AG15" s="10" t="e">
        <f>Calculations!#REF!</f>
        <v>#REF!</v>
      </c>
    </row>
    <row r="16" spans="1:33" x14ac:dyDescent="0.25">
      <c r="A16" t="s">
        <v>163</v>
      </c>
      <c r="B16" s="10">
        <f>Calculations!D57</f>
        <v>0</v>
      </c>
      <c r="C16" s="10">
        <f>Calculations!E57</f>
        <v>0</v>
      </c>
      <c r="D16" s="10">
        <f>Calculations!F57</f>
        <v>0</v>
      </c>
      <c r="E16" s="10">
        <f>Calculations!G57</f>
        <v>0</v>
      </c>
      <c r="F16" s="10">
        <f>Calculations!H57</f>
        <v>0</v>
      </c>
      <c r="G16" s="10">
        <f>Calculations!I57</f>
        <v>0</v>
      </c>
      <c r="H16" s="10">
        <f>Calculations!J57</f>
        <v>0</v>
      </c>
      <c r="I16" s="10">
        <f>Calculations!K57</f>
        <v>0</v>
      </c>
      <c r="J16" s="10">
        <f>Calculations!L57</f>
        <v>0</v>
      </c>
      <c r="K16" s="10">
        <f>Calculations!M57</f>
        <v>0</v>
      </c>
      <c r="L16" s="10">
        <f>Calculations!N57</f>
        <v>0</v>
      </c>
      <c r="M16" s="10">
        <f>Calculations!O57</f>
        <v>0</v>
      </c>
      <c r="N16" s="10">
        <f>Calculations!P57</f>
        <v>0</v>
      </c>
      <c r="O16" s="10">
        <f>Calculations!Q57</f>
        <v>0</v>
      </c>
      <c r="P16" s="10">
        <f>Calculations!R57</f>
        <v>0</v>
      </c>
      <c r="Q16" s="10">
        <f>Calculations!S57</f>
        <v>0</v>
      </c>
      <c r="R16" s="10">
        <f>Calculations!T57</f>
        <v>0</v>
      </c>
      <c r="S16" s="10">
        <f>Calculations!U57</f>
        <v>0</v>
      </c>
      <c r="T16" s="10">
        <f>Calculations!V57</f>
        <v>0</v>
      </c>
      <c r="U16" s="10">
        <f>Calculations!W57</f>
        <v>0</v>
      </c>
      <c r="V16" s="10">
        <f>Calculations!X57</f>
        <v>0</v>
      </c>
      <c r="W16" s="10">
        <f>Calculations!Y57</f>
        <v>0</v>
      </c>
      <c r="X16" s="10">
        <f>Calculations!Z57</f>
        <v>0</v>
      </c>
      <c r="Y16" s="10">
        <f>Calculations!AA57</f>
        <v>0</v>
      </c>
      <c r="Z16" s="10">
        <f>Calculations!AB57</f>
        <v>0</v>
      </c>
      <c r="AA16" s="10">
        <f>Calculations!AC57</f>
        <v>0</v>
      </c>
      <c r="AB16" s="10">
        <f>Calculations!AD57</f>
        <v>0</v>
      </c>
      <c r="AC16" s="10">
        <f>Calculations!AE57</f>
        <v>0</v>
      </c>
      <c r="AD16" s="10">
        <f>Calculations!AF57</f>
        <v>0</v>
      </c>
      <c r="AE16" s="10">
        <f>Calculations!AG57</f>
        <v>0</v>
      </c>
      <c r="AF16" s="10">
        <f>Calculations!AH57</f>
        <v>0</v>
      </c>
      <c r="AG16" s="10" t="e">
        <f>Calculations!#REF!</f>
        <v>#REF!</v>
      </c>
    </row>
    <row r="17" spans="1:33" x14ac:dyDescent="0.25">
      <c r="A17" t="s">
        <v>164</v>
      </c>
      <c r="B17" s="10">
        <f>Calculations!D58</f>
        <v>0</v>
      </c>
      <c r="C17" s="10">
        <f>Calculations!E58</f>
        <v>0</v>
      </c>
      <c r="D17" s="10">
        <f>Calculations!F58</f>
        <v>0</v>
      </c>
      <c r="E17" s="10">
        <f>Calculations!G58</f>
        <v>0</v>
      </c>
      <c r="F17" s="10">
        <f>Calculations!H58</f>
        <v>0</v>
      </c>
      <c r="G17" s="10">
        <f>Calculations!I58</f>
        <v>0</v>
      </c>
      <c r="H17" s="10">
        <f>Calculations!J58</f>
        <v>0</v>
      </c>
      <c r="I17" s="10">
        <f>Calculations!K58</f>
        <v>0</v>
      </c>
      <c r="J17" s="10">
        <f>Calculations!L58</f>
        <v>0</v>
      </c>
      <c r="K17" s="10">
        <f>Calculations!M58</f>
        <v>0</v>
      </c>
      <c r="L17" s="10">
        <f>Calculations!N58</f>
        <v>0</v>
      </c>
      <c r="M17" s="10">
        <f>Calculations!O58</f>
        <v>0</v>
      </c>
      <c r="N17" s="10">
        <f>Calculations!P58</f>
        <v>0</v>
      </c>
      <c r="O17" s="10">
        <f>Calculations!Q58</f>
        <v>0</v>
      </c>
      <c r="P17" s="10">
        <f>Calculations!R58</f>
        <v>0</v>
      </c>
      <c r="Q17" s="10">
        <f>Calculations!S58</f>
        <v>0</v>
      </c>
      <c r="R17" s="10">
        <f>Calculations!T58</f>
        <v>0</v>
      </c>
      <c r="S17" s="10">
        <f>Calculations!U58</f>
        <v>0</v>
      </c>
      <c r="T17" s="10">
        <f>Calculations!V58</f>
        <v>0</v>
      </c>
      <c r="U17" s="10">
        <f>Calculations!W58</f>
        <v>0</v>
      </c>
      <c r="V17" s="10">
        <f>Calculations!X58</f>
        <v>0</v>
      </c>
      <c r="W17" s="10">
        <f>Calculations!Y58</f>
        <v>0</v>
      </c>
      <c r="X17" s="10">
        <f>Calculations!Z58</f>
        <v>0</v>
      </c>
      <c r="Y17" s="10">
        <f>Calculations!AA58</f>
        <v>0</v>
      </c>
      <c r="Z17" s="10">
        <f>Calculations!AB58</f>
        <v>0</v>
      </c>
      <c r="AA17" s="10">
        <f>Calculations!AC58</f>
        <v>0</v>
      </c>
      <c r="AB17" s="10">
        <f>Calculations!AD58</f>
        <v>0</v>
      </c>
      <c r="AC17" s="10">
        <f>Calculations!AE58</f>
        <v>0</v>
      </c>
      <c r="AD17" s="10">
        <f>Calculations!AF58</f>
        <v>0</v>
      </c>
      <c r="AE17" s="10">
        <f>Calculations!AG58</f>
        <v>0</v>
      </c>
      <c r="AF17" s="10">
        <f>Calculations!AH58</f>
        <v>0</v>
      </c>
      <c r="AG17" s="10" t="e">
        <f>Calculations!#REF!</f>
        <v>#REF!</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t="e">
        <f>Calculations!#REF!</f>
        <v>#REF!</v>
      </c>
    </row>
    <row r="3" spans="1:33" x14ac:dyDescent="0.25">
      <c r="A3" t="s">
        <v>7</v>
      </c>
      <c r="B3" s="10">
        <f>Calculations!D63</f>
        <v>0</v>
      </c>
      <c r="C3" s="10">
        <f>Calculations!E63</f>
        <v>0</v>
      </c>
      <c r="D3" s="10">
        <f>Calculations!F63</f>
        <v>0</v>
      </c>
      <c r="E3" s="10">
        <f>Calculations!G63</f>
        <v>0</v>
      </c>
      <c r="F3" s="10">
        <f>Calculations!H63</f>
        <v>0</v>
      </c>
      <c r="G3" s="10">
        <f>Calculations!I63</f>
        <v>0</v>
      </c>
      <c r="H3" s="10">
        <f>Calculations!J63</f>
        <v>0</v>
      </c>
      <c r="I3" s="10">
        <f>Calculations!K63</f>
        <v>0</v>
      </c>
      <c r="J3" s="10">
        <f>Calculations!L63</f>
        <v>0</v>
      </c>
      <c r="K3" s="10">
        <f>Calculations!M63</f>
        <v>0</v>
      </c>
      <c r="L3" s="10">
        <f>Calculations!N63</f>
        <v>0</v>
      </c>
      <c r="M3" s="10">
        <f>Calculations!O63</f>
        <v>0</v>
      </c>
      <c r="N3" s="10">
        <f>Calculations!P63</f>
        <v>0</v>
      </c>
      <c r="O3" s="10">
        <f>Calculations!Q63</f>
        <v>1.8691815753258317E-4</v>
      </c>
      <c r="P3" s="10">
        <f>Calculations!R63</f>
        <v>1.1215089451954991E-3</v>
      </c>
      <c r="Q3" s="10">
        <f>Calculations!S63</f>
        <v>2.6168542054561643E-3</v>
      </c>
      <c r="R3" s="10">
        <f>Calculations!T63</f>
        <v>5.7944628835100787E-3</v>
      </c>
      <c r="S3" s="10">
        <f>Calculations!U63</f>
        <v>1.1588925767020157E-2</v>
      </c>
      <c r="T3" s="10">
        <f>Calculations!V63</f>
        <v>2.2804015218975147E-2</v>
      </c>
      <c r="U3" s="10">
        <f>Calculations!W63</f>
        <v>4.2991176232494134E-2</v>
      </c>
      <c r="V3" s="10">
        <f>Calculations!X63</f>
        <v>8.056172589654334E-2</v>
      </c>
      <c r="W3" s="10">
        <f>Calculations!Y63</f>
        <v>0.14916068971100138</v>
      </c>
      <c r="X3" s="10">
        <f>Calculations!Z63</f>
        <v>0.2177596535254594</v>
      </c>
      <c r="Y3" s="10">
        <f>Calculations!AA63</f>
        <v>0.28673245365498257</v>
      </c>
      <c r="Z3" s="10">
        <f>Calculations!AB63</f>
        <v>0.35589217194203837</v>
      </c>
      <c r="AA3" s="10">
        <f>Calculations!AC63</f>
        <v>0.42542572654415928</v>
      </c>
      <c r="AB3" s="10">
        <f>Calculations!AD63</f>
        <v>0.49514619930381282</v>
      </c>
      <c r="AC3" s="10">
        <f>Calculations!AE63</f>
        <v>0.56524050837853157</v>
      </c>
      <c r="AD3" s="10">
        <f>Calculations!AF63</f>
        <v>0.63552173561078273</v>
      </c>
      <c r="AE3" s="10">
        <f>Calculations!AG63</f>
        <v>0.70580296284303401</v>
      </c>
      <c r="AF3" s="10">
        <f>Calculations!AH63</f>
        <v>0.7760841900752854</v>
      </c>
      <c r="AG3" s="10" t="e">
        <f>Calculations!#REF!</f>
        <v>#REF!</v>
      </c>
    </row>
    <row r="4" spans="1:33" x14ac:dyDescent="0.25">
      <c r="A4" t="s">
        <v>8</v>
      </c>
      <c r="B4" s="10">
        <f>Calculations!D64</f>
        <v>0</v>
      </c>
      <c r="C4" s="10">
        <f>Calculations!E64</f>
        <v>0</v>
      </c>
      <c r="D4" s="10">
        <f>Calculations!F64</f>
        <v>0</v>
      </c>
      <c r="E4" s="10">
        <f>Calculations!G64</f>
        <v>0</v>
      </c>
      <c r="F4" s="10">
        <f>Calculations!H64</f>
        <v>0</v>
      </c>
      <c r="G4" s="10">
        <f>Calculations!I64</f>
        <v>0</v>
      </c>
      <c r="H4" s="10">
        <f>Calculations!J64</f>
        <v>0</v>
      </c>
      <c r="I4" s="10">
        <f>Calculations!K64</f>
        <v>0</v>
      </c>
      <c r="J4" s="10">
        <f>Calculations!L64</f>
        <v>0</v>
      </c>
      <c r="K4" s="10">
        <f>Calculations!M64</f>
        <v>0</v>
      </c>
      <c r="L4" s="10">
        <f>Calculations!N64</f>
        <v>0</v>
      </c>
      <c r="M4" s="10">
        <f>Calculations!O64</f>
        <v>0</v>
      </c>
      <c r="N4" s="10">
        <f>Calculations!P64</f>
        <v>0</v>
      </c>
      <c r="O4" s="10">
        <f>Calculations!Q64</f>
        <v>0</v>
      </c>
      <c r="P4" s="10">
        <f>Calculations!R64</f>
        <v>0</v>
      </c>
      <c r="Q4" s="10">
        <f>Calculations!S64</f>
        <v>0</v>
      </c>
      <c r="R4" s="10">
        <f>Calculations!T64</f>
        <v>0</v>
      </c>
      <c r="S4" s="10">
        <f>Calculations!U64</f>
        <v>0</v>
      </c>
      <c r="T4" s="10">
        <f>Calculations!V64</f>
        <v>0</v>
      </c>
      <c r="U4" s="10">
        <f>Calculations!W64</f>
        <v>0</v>
      </c>
      <c r="V4" s="10">
        <f>Calculations!X64</f>
        <v>0</v>
      </c>
      <c r="W4" s="10">
        <f>Calculations!Y64</f>
        <v>0</v>
      </c>
      <c r="X4" s="10">
        <f>Calculations!Z64</f>
        <v>0</v>
      </c>
      <c r="Y4" s="10">
        <f>Calculations!AA64</f>
        <v>0</v>
      </c>
      <c r="Z4" s="10">
        <f>Calculations!AB64</f>
        <v>0</v>
      </c>
      <c r="AA4" s="10">
        <f>Calculations!AC64</f>
        <v>0</v>
      </c>
      <c r="AB4" s="10">
        <f>Calculations!AD64</f>
        <v>0</v>
      </c>
      <c r="AC4" s="10">
        <f>Calculations!AE64</f>
        <v>0</v>
      </c>
      <c r="AD4" s="10">
        <f>Calculations!AF64</f>
        <v>0</v>
      </c>
      <c r="AE4" s="10">
        <f>Calculations!AG64</f>
        <v>0</v>
      </c>
      <c r="AF4" s="10">
        <f>Calculations!AH64</f>
        <v>0</v>
      </c>
      <c r="AG4" s="10" t="e">
        <f>Calculations!#REF!</f>
        <v>#REF!</v>
      </c>
    </row>
    <row r="5" spans="1:33" x14ac:dyDescent="0.25">
      <c r="A5" t="s">
        <v>9</v>
      </c>
      <c r="B5" s="10">
        <f>Calculations!D65</f>
        <v>0</v>
      </c>
      <c r="C5" s="10">
        <f>Calculations!E65</f>
        <v>0</v>
      </c>
      <c r="D5" s="10">
        <f>Calculations!F65</f>
        <v>0</v>
      </c>
      <c r="E5" s="10">
        <f>Calculations!G65</f>
        <v>0</v>
      </c>
      <c r="F5" s="10">
        <f>Calculations!H65</f>
        <v>0</v>
      </c>
      <c r="G5" s="10">
        <f>Calculations!I65</f>
        <v>0</v>
      </c>
      <c r="H5" s="10">
        <f>Calculations!J65</f>
        <v>0</v>
      </c>
      <c r="I5" s="10">
        <f>Calculations!K65</f>
        <v>0</v>
      </c>
      <c r="J5" s="10">
        <f>Calculations!L65</f>
        <v>0</v>
      </c>
      <c r="K5" s="10">
        <f>Calculations!M65</f>
        <v>0</v>
      </c>
      <c r="L5" s="10">
        <f>Calculations!N65</f>
        <v>0</v>
      </c>
      <c r="M5" s="10">
        <f>Calculations!O65</f>
        <v>0</v>
      </c>
      <c r="N5" s="10">
        <f>Calculations!P65</f>
        <v>0</v>
      </c>
      <c r="O5" s="10">
        <f>Calculations!Q65</f>
        <v>0</v>
      </c>
      <c r="P5" s="10">
        <f>Calculations!R65</f>
        <v>0</v>
      </c>
      <c r="Q5" s="10">
        <f>Calculations!S65</f>
        <v>0</v>
      </c>
      <c r="R5" s="10">
        <f>Calculations!T65</f>
        <v>0</v>
      </c>
      <c r="S5" s="10">
        <f>Calculations!U65</f>
        <v>0</v>
      </c>
      <c r="T5" s="10">
        <f>Calculations!V65</f>
        <v>0</v>
      </c>
      <c r="U5" s="10">
        <f>Calculations!W65</f>
        <v>0</v>
      </c>
      <c r="V5" s="10">
        <f>Calculations!X65</f>
        <v>0</v>
      </c>
      <c r="W5" s="10">
        <f>Calculations!Y65</f>
        <v>0</v>
      </c>
      <c r="X5" s="10">
        <f>Calculations!Z65</f>
        <v>0</v>
      </c>
      <c r="Y5" s="10">
        <f>Calculations!AA65</f>
        <v>0</v>
      </c>
      <c r="Z5" s="10">
        <f>Calculations!AB65</f>
        <v>0</v>
      </c>
      <c r="AA5" s="10">
        <f>Calculations!AC65</f>
        <v>0</v>
      </c>
      <c r="AB5" s="10">
        <f>Calculations!AD65</f>
        <v>0</v>
      </c>
      <c r="AC5" s="10">
        <f>Calculations!AE65</f>
        <v>0</v>
      </c>
      <c r="AD5" s="10">
        <f>Calculations!AF65</f>
        <v>0</v>
      </c>
      <c r="AE5" s="10">
        <f>Calculations!AG65</f>
        <v>0</v>
      </c>
      <c r="AF5" s="10">
        <f>Calculations!AH65</f>
        <v>0</v>
      </c>
      <c r="AG5" s="10" t="e">
        <f>Calculations!#REF!</f>
        <v>#REF!</v>
      </c>
    </row>
    <row r="6" spans="1:33" x14ac:dyDescent="0.25">
      <c r="A6" t="s">
        <v>63</v>
      </c>
      <c r="B6" s="10">
        <f>Calculations!D66</f>
        <v>0</v>
      </c>
      <c r="C6" s="10">
        <f>Calculations!E66</f>
        <v>2.6602192180037236</v>
      </c>
      <c r="D6" s="10">
        <f>Calculations!F66</f>
        <v>11.859583259127339</v>
      </c>
      <c r="E6" s="10">
        <f>Calculations!G66</f>
        <v>12.91828770339189</v>
      </c>
      <c r="F6" s="10">
        <f>Calculations!H66</f>
        <v>14.054937019347527</v>
      </c>
      <c r="G6" s="10">
        <f>Calculations!I66</f>
        <v>15.236633611268518</v>
      </c>
      <c r="H6" s="10">
        <f>Calculations!J66</f>
        <v>16.441508054723549</v>
      </c>
      <c r="I6" s="10">
        <f>Calculations!K66</f>
        <v>17.660401359993525</v>
      </c>
      <c r="J6" s="10">
        <f>Calculations!L66</f>
        <v>18.883406864729217</v>
      </c>
      <c r="K6" s="10">
        <f>Calculations!M66</f>
        <v>20.106786205779972</v>
      </c>
      <c r="L6" s="10">
        <f>Calculations!N66</f>
        <v>21.325492592892417</v>
      </c>
      <c r="M6" s="10">
        <f>Calculations!O66</f>
        <v>22.539899862381606</v>
      </c>
      <c r="N6" s="10">
        <f>Calculations!P66</f>
        <v>23.751690277665343</v>
      </c>
      <c r="O6" s="10">
        <f>Calculations!Q66</f>
        <v>24.91787266251113</v>
      </c>
      <c r="P6" s="10">
        <f>Calculations!R66</f>
        <v>24.918433416983731</v>
      </c>
      <c r="Q6" s="10">
        <f>Calculations!S66</f>
        <v>24.919554925928921</v>
      </c>
      <c r="R6" s="10">
        <f>Calculations!T66</f>
        <v>24.921984861976849</v>
      </c>
      <c r="S6" s="10">
        <f>Calculations!U66</f>
        <v>24.926097061442565</v>
      </c>
      <c r="T6" s="10">
        <f>Calculations!V66</f>
        <v>24.934134542216462</v>
      </c>
      <c r="U6" s="10">
        <f>Calculations!W66</f>
        <v>24.948714158504011</v>
      </c>
      <c r="V6" s="10">
        <f>Calculations!X66</f>
        <v>24.975630373188697</v>
      </c>
      <c r="W6" s="10">
        <f>Calculations!Y66</f>
        <v>25.024602930462233</v>
      </c>
      <c r="X6" s="10">
        <f>Calculations!Z66</f>
        <v>25.073762405893305</v>
      </c>
      <c r="Y6" s="10">
        <f>Calculations!AA66</f>
        <v>25.123295717639436</v>
      </c>
      <c r="Z6" s="10">
        <f>Calculations!AB66</f>
        <v>25.172829029385568</v>
      </c>
      <c r="AA6" s="10">
        <f>Calculations!AC66</f>
        <v>25.222736177446773</v>
      </c>
      <c r="AB6" s="10">
        <f>Calculations!AD66</f>
        <v>25.272643325507971</v>
      </c>
      <c r="AC6" s="10">
        <f>Calculations!AE66</f>
        <v>25.32292430988424</v>
      </c>
      <c r="AD6" s="10">
        <f>Calculations!AF66</f>
        <v>25.373205294260504</v>
      </c>
      <c r="AE6" s="10">
        <f>Calculations!AG66</f>
        <v>25.423673196794297</v>
      </c>
      <c r="AF6" s="10">
        <f>Calculations!AH66</f>
        <v>25.474141099328097</v>
      </c>
      <c r="AG6" s="10" t="e">
        <f>Calculations!#REF!</f>
        <v>#REF!</v>
      </c>
    </row>
    <row r="7" spans="1:33" x14ac:dyDescent="0.25">
      <c r="A7" t="s">
        <v>10</v>
      </c>
      <c r="B7" s="10">
        <f>Calculations!D67</f>
        <v>0</v>
      </c>
      <c r="C7" s="10">
        <f>Calculations!E67</f>
        <v>3976.219496802396</v>
      </c>
      <c r="D7" s="10">
        <f>Calculations!F67</f>
        <v>4848.8104662025416</v>
      </c>
      <c r="E7" s="10">
        <f>Calculations!G67</f>
        <v>5313.5067630535086</v>
      </c>
      <c r="F7" s="10">
        <f>Calculations!H67</f>
        <v>5853.8131368898239</v>
      </c>
      <c r="G7" s="10">
        <f>Calculations!I67</f>
        <v>6395.046811705658</v>
      </c>
      <c r="H7" s="10">
        <f>Calculations!J67</f>
        <v>6935.1118742005992</v>
      </c>
      <c r="I7" s="10">
        <f>Calculations!K67</f>
        <v>7493.1752860843508</v>
      </c>
      <c r="J7" s="10">
        <f>Calculations!L67</f>
        <v>8067.8147870962512</v>
      </c>
      <c r="K7" s="10">
        <f>Calculations!M67</f>
        <v>8669.0819011576132</v>
      </c>
      <c r="L7" s="10">
        <f>Calculations!N67</f>
        <v>9292.6576973204883</v>
      </c>
      <c r="M7" s="10">
        <f>Calculations!O67</f>
        <v>9947.9813556221161</v>
      </c>
      <c r="N7" s="10">
        <f>Calculations!P67</f>
        <v>10649.504079575812</v>
      </c>
      <c r="O7" s="10">
        <f>Calculations!Q67</f>
        <v>11361.396649073098</v>
      </c>
      <c r="P7" s="10">
        <f>Calculations!R67</f>
        <v>12093.234881324375</v>
      </c>
      <c r="Q7" s="10">
        <f>Calculations!S67</f>
        <v>12731.688802072371</v>
      </c>
      <c r="R7" s="10">
        <f>Calculations!T67</f>
        <v>13404.582580263901</v>
      </c>
      <c r="S7" s="10">
        <f>Calculations!U67</f>
        <v>14106.441196146683</v>
      </c>
      <c r="T7" s="10">
        <f>Calculations!V67</f>
        <v>14861.590739496478</v>
      </c>
      <c r="U7" s="10">
        <f>Calculations!W67</f>
        <v>15672.359836719825</v>
      </c>
      <c r="V7" s="10">
        <f>Calculations!X67</f>
        <v>16539.026808953291</v>
      </c>
      <c r="W7" s="10">
        <f>Calculations!Y67</f>
        <v>17459.382657411155</v>
      </c>
      <c r="X7" s="10">
        <f>Calculations!Z67</f>
        <v>18433.411494050029</v>
      </c>
      <c r="Y7" s="10">
        <f>Calculations!AA67</f>
        <v>19468.06686124828</v>
      </c>
      <c r="Z7" s="10">
        <f>Calculations!AB67</f>
        <v>20543.77898866672</v>
      </c>
      <c r="AA7" s="10">
        <f>Calculations!AC67</f>
        <v>21678.05257484012</v>
      </c>
      <c r="AB7" s="10">
        <f>Calculations!AD67</f>
        <v>22855.025744920262</v>
      </c>
      <c r="AC7" s="10">
        <f>Calculations!AE67</f>
        <v>24074.400364445883</v>
      </c>
      <c r="AD7" s="10">
        <f>Calculations!AF67</f>
        <v>25358.239131223185</v>
      </c>
      <c r="AE7" s="10">
        <f>Calculations!AG67</f>
        <v>26672.165179227723</v>
      </c>
      <c r="AF7" s="10">
        <f>Calculations!AH67</f>
        <v>28032.783756820201</v>
      </c>
      <c r="AG7" s="10" t="e">
        <f>Calculations!#REF!</f>
        <v>#REF!</v>
      </c>
    </row>
    <row r="8" spans="1:33" x14ac:dyDescent="0.25">
      <c r="A8" t="s">
        <v>11</v>
      </c>
      <c r="B8" s="10">
        <f>Calculations!D68</f>
        <v>0</v>
      </c>
      <c r="C8" s="10">
        <f>Calculations!E68</f>
        <v>0</v>
      </c>
      <c r="D8" s="10">
        <f>Calculations!F68</f>
        <v>0</v>
      </c>
      <c r="E8" s="10">
        <f>Calculations!G68</f>
        <v>0</v>
      </c>
      <c r="F8" s="10">
        <f>Calculations!H68</f>
        <v>0</v>
      </c>
      <c r="G8" s="10">
        <f>Calculations!I68</f>
        <v>0</v>
      </c>
      <c r="H8" s="10">
        <f>Calculations!J68</f>
        <v>0</v>
      </c>
      <c r="I8" s="10">
        <f>Calculations!K68</f>
        <v>0</v>
      </c>
      <c r="J8" s="10">
        <f>Calculations!L68</f>
        <v>0</v>
      </c>
      <c r="K8" s="10">
        <f>Calculations!M68</f>
        <v>0</v>
      </c>
      <c r="L8" s="10">
        <f>Calculations!N68</f>
        <v>0</v>
      </c>
      <c r="M8" s="10">
        <f>Calculations!O68</f>
        <v>0</v>
      </c>
      <c r="N8" s="10">
        <f>Calculations!P68</f>
        <v>0</v>
      </c>
      <c r="O8" s="10">
        <f>Calculations!Q68</f>
        <v>0</v>
      </c>
      <c r="P8" s="10">
        <f>Calculations!R68</f>
        <v>0</v>
      </c>
      <c r="Q8" s="10">
        <f>Calculations!S68</f>
        <v>0</v>
      </c>
      <c r="R8" s="10">
        <f>Calculations!T68</f>
        <v>0</v>
      </c>
      <c r="S8" s="10">
        <f>Calculations!U68</f>
        <v>0</v>
      </c>
      <c r="T8" s="10">
        <f>Calculations!V68</f>
        <v>0</v>
      </c>
      <c r="U8" s="10">
        <f>Calculations!W68</f>
        <v>0</v>
      </c>
      <c r="V8" s="10">
        <f>Calculations!X68</f>
        <v>0</v>
      </c>
      <c r="W8" s="10">
        <f>Calculations!Y68</f>
        <v>0</v>
      </c>
      <c r="X8" s="10">
        <f>Calculations!Z68</f>
        <v>0</v>
      </c>
      <c r="Y8" s="10">
        <f>Calculations!AA68</f>
        <v>0</v>
      </c>
      <c r="Z8" s="10">
        <f>Calculations!AB68</f>
        <v>0</v>
      </c>
      <c r="AA8" s="10">
        <f>Calculations!AC68</f>
        <v>0</v>
      </c>
      <c r="AB8" s="10">
        <f>Calculations!AD68</f>
        <v>0</v>
      </c>
      <c r="AC8" s="10">
        <f>Calculations!AE68</f>
        <v>0</v>
      </c>
      <c r="AD8" s="10">
        <f>Calculations!AF68</f>
        <v>0</v>
      </c>
      <c r="AE8" s="10">
        <f>Calculations!AG68</f>
        <v>0</v>
      </c>
      <c r="AF8" s="10">
        <f>Calculations!AH68</f>
        <v>0</v>
      </c>
      <c r="AG8" s="10" t="e">
        <f>Calculations!#REF!</f>
        <v>#REF!</v>
      </c>
    </row>
    <row r="9" spans="1:33" x14ac:dyDescent="0.25">
      <c r="A9" t="s">
        <v>12</v>
      </c>
      <c r="B9" s="10">
        <f>Calculations!D69</f>
        <v>0</v>
      </c>
      <c r="C9" s="10">
        <f>Calculations!E69</f>
        <v>0</v>
      </c>
      <c r="D9" s="10">
        <f>Calculations!F69</f>
        <v>0</v>
      </c>
      <c r="E9" s="10">
        <f>Calculations!G69</f>
        <v>0</v>
      </c>
      <c r="F9" s="10">
        <f>Calculations!H69</f>
        <v>0</v>
      </c>
      <c r="G9" s="10">
        <f>Calculations!I69</f>
        <v>0</v>
      </c>
      <c r="H9" s="10">
        <f>Calculations!J69</f>
        <v>0</v>
      </c>
      <c r="I9" s="10">
        <f>Calculations!K69</f>
        <v>0</v>
      </c>
      <c r="J9" s="10">
        <f>Calculations!L69</f>
        <v>0</v>
      </c>
      <c r="K9" s="10">
        <f>Calculations!M69</f>
        <v>0</v>
      </c>
      <c r="L9" s="10">
        <f>Calculations!N69</f>
        <v>0</v>
      </c>
      <c r="M9" s="10">
        <f>Calculations!O69</f>
        <v>0</v>
      </c>
      <c r="N9" s="10">
        <f>Calculations!P69</f>
        <v>0</v>
      </c>
      <c r="O9" s="10">
        <f>Calculations!Q69</f>
        <v>0</v>
      </c>
      <c r="P9" s="10">
        <f>Calculations!R69</f>
        <v>0</v>
      </c>
      <c r="Q9" s="10">
        <f>Calculations!S69</f>
        <v>0</v>
      </c>
      <c r="R9" s="10">
        <f>Calculations!T69</f>
        <v>0</v>
      </c>
      <c r="S9" s="10">
        <f>Calculations!U69</f>
        <v>0</v>
      </c>
      <c r="T9" s="10">
        <f>Calculations!V69</f>
        <v>0</v>
      </c>
      <c r="U9" s="10">
        <f>Calculations!W69</f>
        <v>0</v>
      </c>
      <c r="V9" s="10">
        <f>Calculations!X69</f>
        <v>0</v>
      </c>
      <c r="W9" s="10">
        <f>Calculations!Y69</f>
        <v>0</v>
      </c>
      <c r="X9" s="10">
        <f>Calculations!Z69</f>
        <v>0</v>
      </c>
      <c r="Y9" s="10">
        <f>Calculations!AA69</f>
        <v>0</v>
      </c>
      <c r="Z9" s="10">
        <f>Calculations!AB69</f>
        <v>0</v>
      </c>
      <c r="AA9" s="10">
        <f>Calculations!AC69</f>
        <v>0</v>
      </c>
      <c r="AB9" s="10">
        <f>Calculations!AD69</f>
        <v>0</v>
      </c>
      <c r="AC9" s="10">
        <f>Calculations!AE69</f>
        <v>0</v>
      </c>
      <c r="AD9" s="10">
        <f>Calculations!AF69</f>
        <v>0</v>
      </c>
      <c r="AE9" s="10">
        <f>Calculations!AG69</f>
        <v>0</v>
      </c>
      <c r="AF9" s="10">
        <f>Calculations!AH69</f>
        <v>0</v>
      </c>
      <c r="AG9" s="10" t="e">
        <f>Calculations!#REF!</f>
        <v>#REF!</v>
      </c>
    </row>
    <row r="10" spans="1:33" x14ac:dyDescent="0.25">
      <c r="A10" t="s">
        <v>13</v>
      </c>
      <c r="B10" s="10">
        <f>Calculations!D70</f>
        <v>0</v>
      </c>
      <c r="C10" s="10">
        <f>Calculations!E70</f>
        <v>0</v>
      </c>
      <c r="D10" s="10">
        <f>Calculations!F70</f>
        <v>0</v>
      </c>
      <c r="E10" s="10">
        <f>Calculations!G70</f>
        <v>0</v>
      </c>
      <c r="F10" s="10">
        <f>Calculations!H70</f>
        <v>0</v>
      </c>
      <c r="G10" s="10">
        <f>Calculations!I70</f>
        <v>0</v>
      </c>
      <c r="H10" s="10">
        <f>Calculations!J70</f>
        <v>0</v>
      </c>
      <c r="I10" s="10">
        <f>Calculations!K70</f>
        <v>0</v>
      </c>
      <c r="J10" s="10">
        <f>Calculations!L70</f>
        <v>0</v>
      </c>
      <c r="K10" s="10">
        <f>Calculations!M70</f>
        <v>0</v>
      </c>
      <c r="L10" s="10">
        <f>Calculations!N70</f>
        <v>0</v>
      </c>
      <c r="M10" s="10">
        <f>Calculations!O70</f>
        <v>0</v>
      </c>
      <c r="N10" s="10">
        <f>Calculations!P70</f>
        <v>0</v>
      </c>
      <c r="O10" s="10">
        <f>Calculations!Q70</f>
        <v>0</v>
      </c>
      <c r="P10" s="10">
        <f>Calculations!R70</f>
        <v>0</v>
      </c>
      <c r="Q10" s="10">
        <f>Calculations!S70</f>
        <v>0</v>
      </c>
      <c r="R10" s="10">
        <f>Calculations!T70</f>
        <v>0</v>
      </c>
      <c r="S10" s="10">
        <f>Calculations!U70</f>
        <v>0</v>
      </c>
      <c r="T10" s="10">
        <f>Calculations!V70</f>
        <v>0</v>
      </c>
      <c r="U10" s="10">
        <f>Calculations!W70</f>
        <v>0</v>
      </c>
      <c r="V10" s="10">
        <f>Calculations!X70</f>
        <v>0</v>
      </c>
      <c r="W10" s="10">
        <f>Calculations!Y70</f>
        <v>0</v>
      </c>
      <c r="X10" s="10">
        <f>Calculations!Z70</f>
        <v>0</v>
      </c>
      <c r="Y10" s="10">
        <f>Calculations!AA70</f>
        <v>0</v>
      </c>
      <c r="Z10" s="10">
        <f>Calculations!AB70</f>
        <v>0</v>
      </c>
      <c r="AA10" s="10">
        <f>Calculations!AC70</f>
        <v>0</v>
      </c>
      <c r="AB10" s="10">
        <f>Calculations!AD70</f>
        <v>0</v>
      </c>
      <c r="AC10" s="10">
        <f>Calculations!AE70</f>
        <v>0</v>
      </c>
      <c r="AD10" s="10">
        <f>Calculations!AF70</f>
        <v>0</v>
      </c>
      <c r="AE10" s="10">
        <f>Calculations!AG70</f>
        <v>0</v>
      </c>
      <c r="AF10" s="10">
        <f>Calculations!AH70</f>
        <v>0</v>
      </c>
      <c r="AG10" s="10" t="e">
        <f>Calculations!#REF!</f>
        <v>#REF!</v>
      </c>
    </row>
    <row r="11" spans="1:33" x14ac:dyDescent="0.25">
      <c r="A11" t="s">
        <v>14</v>
      </c>
      <c r="B11" s="10">
        <f>Calculations!D71</f>
        <v>0</v>
      </c>
      <c r="C11" s="10">
        <f>Calculations!E71</f>
        <v>0</v>
      </c>
      <c r="D11" s="10">
        <f>Calculations!F71</f>
        <v>0</v>
      </c>
      <c r="E11" s="10">
        <f>Calculations!G71</f>
        <v>0</v>
      </c>
      <c r="F11" s="10">
        <f>Calculations!H71</f>
        <v>0</v>
      </c>
      <c r="G11" s="10">
        <f>Calculations!I71</f>
        <v>0</v>
      </c>
      <c r="H11" s="10">
        <f>Calculations!J71</f>
        <v>0</v>
      </c>
      <c r="I11" s="10">
        <f>Calculations!K71</f>
        <v>0</v>
      </c>
      <c r="J11" s="10">
        <f>Calculations!L71</f>
        <v>0</v>
      </c>
      <c r="K11" s="10">
        <f>Calculations!M71</f>
        <v>0</v>
      </c>
      <c r="L11" s="10">
        <f>Calculations!N71</f>
        <v>0</v>
      </c>
      <c r="M11" s="10">
        <f>Calculations!O71</f>
        <v>0</v>
      </c>
      <c r="N11" s="10">
        <f>Calculations!P71</f>
        <v>0</v>
      </c>
      <c r="O11" s="10">
        <f>Calculations!Q71</f>
        <v>0</v>
      </c>
      <c r="P11" s="10">
        <f>Calculations!R71</f>
        <v>0</v>
      </c>
      <c r="Q11" s="10">
        <f>Calculations!S71</f>
        <v>0</v>
      </c>
      <c r="R11" s="10">
        <f>Calculations!T71</f>
        <v>0</v>
      </c>
      <c r="S11" s="10">
        <f>Calculations!U71</f>
        <v>0</v>
      </c>
      <c r="T11" s="10">
        <f>Calculations!V71</f>
        <v>0</v>
      </c>
      <c r="U11" s="10">
        <f>Calculations!W71</f>
        <v>0</v>
      </c>
      <c r="V11" s="10">
        <f>Calculations!X71</f>
        <v>0</v>
      </c>
      <c r="W11" s="10">
        <f>Calculations!Y71</f>
        <v>0</v>
      </c>
      <c r="X11" s="10">
        <f>Calculations!Z71</f>
        <v>0</v>
      </c>
      <c r="Y11" s="10">
        <f>Calculations!AA71</f>
        <v>0</v>
      </c>
      <c r="Z11" s="10">
        <f>Calculations!AB71</f>
        <v>0</v>
      </c>
      <c r="AA11" s="10">
        <f>Calculations!AC71</f>
        <v>0</v>
      </c>
      <c r="AB11" s="10">
        <f>Calculations!AD71</f>
        <v>0</v>
      </c>
      <c r="AC11" s="10">
        <f>Calculations!AE71</f>
        <v>0</v>
      </c>
      <c r="AD11" s="10">
        <f>Calculations!AF71</f>
        <v>0</v>
      </c>
      <c r="AE11" s="10">
        <f>Calculations!AG71</f>
        <v>0</v>
      </c>
      <c r="AF11" s="10">
        <f>Calculations!AH71</f>
        <v>0</v>
      </c>
      <c r="AG11" s="10" t="e">
        <f>Calculations!#REF!</f>
        <v>#REF!</v>
      </c>
    </row>
    <row r="12" spans="1:33" x14ac:dyDescent="0.25">
      <c r="A12" t="s">
        <v>15</v>
      </c>
      <c r="B12" s="10">
        <f>Calculations!D72</f>
        <v>0</v>
      </c>
      <c r="C12" s="10">
        <f>Calculations!E72</f>
        <v>0</v>
      </c>
      <c r="D12" s="10">
        <f>Calculations!F72</f>
        <v>0</v>
      </c>
      <c r="E12" s="10">
        <f>Calculations!G72</f>
        <v>0</v>
      </c>
      <c r="F12" s="10">
        <f>Calculations!H72</f>
        <v>0</v>
      </c>
      <c r="G12" s="10">
        <f>Calculations!I72</f>
        <v>0</v>
      </c>
      <c r="H12" s="10">
        <f>Calculations!J72</f>
        <v>0</v>
      </c>
      <c r="I12" s="10">
        <f>Calculations!K72</f>
        <v>0</v>
      </c>
      <c r="J12" s="10">
        <f>Calculations!L72</f>
        <v>0</v>
      </c>
      <c r="K12" s="10">
        <f>Calculations!M72</f>
        <v>0</v>
      </c>
      <c r="L12" s="10">
        <f>Calculations!N72</f>
        <v>0</v>
      </c>
      <c r="M12" s="10">
        <f>Calculations!O72</f>
        <v>0</v>
      </c>
      <c r="N12" s="10">
        <f>Calculations!P72</f>
        <v>0</v>
      </c>
      <c r="O12" s="10">
        <f>Calculations!Q72</f>
        <v>0</v>
      </c>
      <c r="P12" s="10">
        <f>Calculations!R72</f>
        <v>0</v>
      </c>
      <c r="Q12" s="10">
        <f>Calculations!S72</f>
        <v>0</v>
      </c>
      <c r="R12" s="10">
        <f>Calculations!T72</f>
        <v>0</v>
      </c>
      <c r="S12" s="10">
        <f>Calculations!U72</f>
        <v>0</v>
      </c>
      <c r="T12" s="10">
        <f>Calculations!V72</f>
        <v>0</v>
      </c>
      <c r="U12" s="10">
        <f>Calculations!W72</f>
        <v>0</v>
      </c>
      <c r="V12" s="10">
        <f>Calculations!X72</f>
        <v>0</v>
      </c>
      <c r="W12" s="10">
        <f>Calculations!Y72</f>
        <v>0</v>
      </c>
      <c r="X12" s="10">
        <f>Calculations!Z72</f>
        <v>0</v>
      </c>
      <c r="Y12" s="10">
        <f>Calculations!AA72</f>
        <v>0</v>
      </c>
      <c r="Z12" s="10">
        <f>Calculations!AB72</f>
        <v>0</v>
      </c>
      <c r="AA12" s="10">
        <f>Calculations!AC72</f>
        <v>0</v>
      </c>
      <c r="AB12" s="10">
        <f>Calculations!AD72</f>
        <v>0</v>
      </c>
      <c r="AC12" s="10">
        <f>Calculations!AE72</f>
        <v>0</v>
      </c>
      <c r="AD12" s="10">
        <f>Calculations!AF72</f>
        <v>0</v>
      </c>
      <c r="AE12" s="10">
        <f>Calculations!AG72</f>
        <v>0</v>
      </c>
      <c r="AF12" s="10">
        <f>Calculations!AH72</f>
        <v>0</v>
      </c>
      <c r="AG12" s="10" t="e">
        <f>Calculations!#REF!</f>
        <v>#REF!</v>
      </c>
    </row>
    <row r="13" spans="1:33" x14ac:dyDescent="0.25">
      <c r="A13" t="s">
        <v>61</v>
      </c>
      <c r="B13" s="10">
        <f>Calculations!D73</f>
        <v>0</v>
      </c>
      <c r="C13" s="10">
        <f>Calculations!E73</f>
        <v>0</v>
      </c>
      <c r="D13" s="10">
        <f>Calculations!F73</f>
        <v>0</v>
      </c>
      <c r="E13" s="10">
        <f>Calculations!G73</f>
        <v>0</v>
      </c>
      <c r="F13" s="10">
        <f>Calculations!H73</f>
        <v>0</v>
      </c>
      <c r="G13" s="10">
        <f>Calculations!I73</f>
        <v>0</v>
      </c>
      <c r="H13" s="10">
        <f>Calculations!J73</f>
        <v>0</v>
      </c>
      <c r="I13" s="10">
        <f>Calculations!K73</f>
        <v>0</v>
      </c>
      <c r="J13" s="10">
        <f>Calculations!L73</f>
        <v>0</v>
      </c>
      <c r="K13" s="10">
        <f>Calculations!M73</f>
        <v>0</v>
      </c>
      <c r="L13" s="10">
        <f>Calculations!N73</f>
        <v>0</v>
      </c>
      <c r="M13" s="10">
        <f>Calculations!O73</f>
        <v>0</v>
      </c>
      <c r="N13" s="10">
        <f>Calculations!P73</f>
        <v>0</v>
      </c>
      <c r="O13" s="10">
        <f>Calculations!Q73</f>
        <v>0</v>
      </c>
      <c r="P13" s="10">
        <f>Calculations!R73</f>
        <v>0</v>
      </c>
      <c r="Q13" s="10">
        <f>Calculations!S73</f>
        <v>0</v>
      </c>
      <c r="R13" s="10">
        <f>Calculations!T73</f>
        <v>0</v>
      </c>
      <c r="S13" s="10">
        <f>Calculations!U73</f>
        <v>0</v>
      </c>
      <c r="T13" s="10">
        <f>Calculations!V73</f>
        <v>0</v>
      </c>
      <c r="U13" s="10">
        <f>Calculations!W73</f>
        <v>0</v>
      </c>
      <c r="V13" s="10">
        <f>Calculations!X73</f>
        <v>0</v>
      </c>
      <c r="W13" s="10">
        <f>Calculations!Y73</f>
        <v>0</v>
      </c>
      <c r="X13" s="10">
        <f>Calculations!Z73</f>
        <v>0</v>
      </c>
      <c r="Y13" s="10">
        <f>Calculations!AA73</f>
        <v>0</v>
      </c>
      <c r="Z13" s="10">
        <f>Calculations!AB73</f>
        <v>0</v>
      </c>
      <c r="AA13" s="10">
        <f>Calculations!AC73</f>
        <v>0</v>
      </c>
      <c r="AB13" s="10">
        <f>Calculations!AD73</f>
        <v>0</v>
      </c>
      <c r="AC13" s="10">
        <f>Calculations!AE73</f>
        <v>0</v>
      </c>
      <c r="AD13" s="10">
        <f>Calculations!AF73</f>
        <v>0</v>
      </c>
      <c r="AE13" s="10">
        <f>Calculations!AG73</f>
        <v>0</v>
      </c>
      <c r="AF13" s="10">
        <f>Calculations!AH73</f>
        <v>0</v>
      </c>
      <c r="AG13" s="10" t="e">
        <f>Calculations!#REF!</f>
        <v>#REF!</v>
      </c>
    </row>
    <row r="14" spans="1:33" x14ac:dyDescent="0.25">
      <c r="A14" t="s">
        <v>64</v>
      </c>
      <c r="B14" s="10">
        <f>Calculations!D74</f>
        <v>0</v>
      </c>
      <c r="C14" s="10">
        <f>Calculations!E74</f>
        <v>0</v>
      </c>
      <c r="D14" s="10">
        <f>Calculations!F74</f>
        <v>0</v>
      </c>
      <c r="E14" s="10">
        <f>Calculations!G74</f>
        <v>0</v>
      </c>
      <c r="F14" s="10">
        <f>Calculations!H74</f>
        <v>0</v>
      </c>
      <c r="G14" s="10">
        <f>Calculations!I74</f>
        <v>0</v>
      </c>
      <c r="H14" s="10">
        <f>Calculations!J74</f>
        <v>0</v>
      </c>
      <c r="I14" s="10">
        <f>Calculations!K74</f>
        <v>0</v>
      </c>
      <c r="J14" s="10">
        <f>Calculations!L74</f>
        <v>0</v>
      </c>
      <c r="K14" s="10">
        <f>Calculations!M74</f>
        <v>0</v>
      </c>
      <c r="L14" s="10">
        <f>Calculations!N74</f>
        <v>0</v>
      </c>
      <c r="M14" s="10">
        <f>Calculations!O74</f>
        <v>0</v>
      </c>
      <c r="N14" s="10">
        <f>Calculations!P74</f>
        <v>0</v>
      </c>
      <c r="O14" s="10">
        <f>Calculations!Q74</f>
        <v>0</v>
      </c>
      <c r="P14" s="10">
        <f>Calculations!R74</f>
        <v>0</v>
      </c>
      <c r="Q14" s="10">
        <f>Calculations!S74</f>
        <v>0</v>
      </c>
      <c r="R14" s="10">
        <f>Calculations!T74</f>
        <v>0</v>
      </c>
      <c r="S14" s="10">
        <f>Calculations!U74</f>
        <v>0</v>
      </c>
      <c r="T14" s="10">
        <f>Calculations!V74</f>
        <v>0</v>
      </c>
      <c r="U14" s="10">
        <f>Calculations!W74</f>
        <v>0</v>
      </c>
      <c r="V14" s="10">
        <f>Calculations!X74</f>
        <v>0</v>
      </c>
      <c r="W14" s="10">
        <f>Calculations!Y74</f>
        <v>0</v>
      </c>
      <c r="X14" s="10">
        <f>Calculations!Z74</f>
        <v>0</v>
      </c>
      <c r="Y14" s="10">
        <f>Calculations!AA74</f>
        <v>0</v>
      </c>
      <c r="Z14" s="10">
        <f>Calculations!AB74</f>
        <v>0</v>
      </c>
      <c r="AA14" s="10">
        <f>Calculations!AC74</f>
        <v>0</v>
      </c>
      <c r="AB14" s="10">
        <f>Calculations!AD74</f>
        <v>0</v>
      </c>
      <c r="AC14" s="10">
        <f>Calculations!AE74</f>
        <v>0</v>
      </c>
      <c r="AD14" s="10">
        <f>Calculations!AF74</f>
        <v>0</v>
      </c>
      <c r="AE14" s="10">
        <f>Calculations!AG74</f>
        <v>0</v>
      </c>
      <c r="AF14" s="10">
        <f>Calculations!AH74</f>
        <v>0</v>
      </c>
      <c r="AG14" s="10" t="e">
        <f>Calculations!#REF!</f>
        <v>#REF!</v>
      </c>
    </row>
    <row r="15" spans="1:33" x14ac:dyDescent="0.25">
      <c r="A15" t="s">
        <v>162</v>
      </c>
      <c r="B15" s="10">
        <f>Calculations!D75</f>
        <v>0</v>
      </c>
      <c r="C15" s="10">
        <f>Calculations!E75</f>
        <v>0</v>
      </c>
      <c r="D15" s="10">
        <f>Calculations!F75</f>
        <v>0</v>
      </c>
      <c r="E15" s="10">
        <f>Calculations!G75</f>
        <v>0</v>
      </c>
      <c r="F15" s="10">
        <f>Calculations!H75</f>
        <v>0</v>
      </c>
      <c r="G15" s="10">
        <f>Calculations!I75</f>
        <v>0</v>
      </c>
      <c r="H15" s="10">
        <f>Calculations!J75</f>
        <v>0</v>
      </c>
      <c r="I15" s="10">
        <f>Calculations!K75</f>
        <v>0</v>
      </c>
      <c r="J15" s="10">
        <f>Calculations!L75</f>
        <v>0</v>
      </c>
      <c r="K15" s="10">
        <f>Calculations!M75</f>
        <v>0</v>
      </c>
      <c r="L15" s="10">
        <f>Calculations!N75</f>
        <v>0</v>
      </c>
      <c r="M15" s="10">
        <f>Calculations!O75</f>
        <v>0</v>
      </c>
      <c r="N15" s="10">
        <f>Calculations!P75</f>
        <v>0</v>
      </c>
      <c r="O15" s="10">
        <f>Calculations!Q75</f>
        <v>0</v>
      </c>
      <c r="P15" s="10">
        <f>Calculations!R75</f>
        <v>0</v>
      </c>
      <c r="Q15" s="10">
        <f>Calculations!S75</f>
        <v>0</v>
      </c>
      <c r="R15" s="10">
        <f>Calculations!T75</f>
        <v>0</v>
      </c>
      <c r="S15" s="10">
        <f>Calculations!U75</f>
        <v>0</v>
      </c>
      <c r="T15" s="10">
        <f>Calculations!V75</f>
        <v>0</v>
      </c>
      <c r="U15" s="10">
        <f>Calculations!W75</f>
        <v>0</v>
      </c>
      <c r="V15" s="10">
        <f>Calculations!X75</f>
        <v>0</v>
      </c>
      <c r="W15" s="10">
        <f>Calculations!Y75</f>
        <v>0</v>
      </c>
      <c r="X15" s="10">
        <f>Calculations!Z75</f>
        <v>0</v>
      </c>
      <c r="Y15" s="10">
        <f>Calculations!AA75</f>
        <v>0</v>
      </c>
      <c r="Z15" s="10">
        <f>Calculations!AB75</f>
        <v>0</v>
      </c>
      <c r="AA15" s="10">
        <f>Calculations!AC75</f>
        <v>0</v>
      </c>
      <c r="AB15" s="10">
        <f>Calculations!AD75</f>
        <v>0</v>
      </c>
      <c r="AC15" s="10">
        <f>Calculations!AE75</f>
        <v>0</v>
      </c>
      <c r="AD15" s="10">
        <f>Calculations!AF75</f>
        <v>0</v>
      </c>
      <c r="AE15" s="10">
        <f>Calculations!AG75</f>
        <v>0</v>
      </c>
      <c r="AF15" s="10">
        <f>Calculations!AH75</f>
        <v>0</v>
      </c>
      <c r="AG15" s="10" t="e">
        <f>Calculations!#REF!</f>
        <v>#REF!</v>
      </c>
    </row>
    <row r="16" spans="1:33" x14ac:dyDescent="0.25">
      <c r="A16" t="s">
        <v>163</v>
      </c>
      <c r="B16" s="10">
        <f>Calculations!D76</f>
        <v>0</v>
      </c>
      <c r="C16" s="10">
        <f>Calculations!E76</f>
        <v>0</v>
      </c>
      <c r="D16" s="10">
        <f>Calculations!F76</f>
        <v>0</v>
      </c>
      <c r="E16" s="10">
        <f>Calculations!G76</f>
        <v>0</v>
      </c>
      <c r="F16" s="10">
        <f>Calculations!H76</f>
        <v>0</v>
      </c>
      <c r="G16" s="10">
        <f>Calculations!I76</f>
        <v>0</v>
      </c>
      <c r="H16" s="10">
        <f>Calculations!J76</f>
        <v>0</v>
      </c>
      <c r="I16" s="10">
        <f>Calculations!K76</f>
        <v>0</v>
      </c>
      <c r="J16" s="10">
        <f>Calculations!L76</f>
        <v>0</v>
      </c>
      <c r="K16" s="10">
        <f>Calculations!M76</f>
        <v>0</v>
      </c>
      <c r="L16" s="10">
        <f>Calculations!N76</f>
        <v>0</v>
      </c>
      <c r="M16" s="10">
        <f>Calculations!O76</f>
        <v>0</v>
      </c>
      <c r="N16" s="10">
        <f>Calculations!P76</f>
        <v>0</v>
      </c>
      <c r="O16" s="10">
        <f>Calculations!Q76</f>
        <v>0</v>
      </c>
      <c r="P16" s="10">
        <f>Calculations!R76</f>
        <v>0</v>
      </c>
      <c r="Q16" s="10">
        <f>Calculations!S76</f>
        <v>0</v>
      </c>
      <c r="R16" s="10">
        <f>Calculations!T76</f>
        <v>0</v>
      </c>
      <c r="S16" s="10">
        <f>Calculations!U76</f>
        <v>0</v>
      </c>
      <c r="T16" s="10">
        <f>Calculations!V76</f>
        <v>0</v>
      </c>
      <c r="U16" s="10">
        <f>Calculations!W76</f>
        <v>0</v>
      </c>
      <c r="V16" s="10">
        <f>Calculations!X76</f>
        <v>0</v>
      </c>
      <c r="W16" s="10">
        <f>Calculations!Y76</f>
        <v>0</v>
      </c>
      <c r="X16" s="10">
        <f>Calculations!Z76</f>
        <v>0</v>
      </c>
      <c r="Y16" s="10">
        <f>Calculations!AA76</f>
        <v>0</v>
      </c>
      <c r="Z16" s="10">
        <f>Calculations!AB76</f>
        <v>0</v>
      </c>
      <c r="AA16" s="10">
        <f>Calculations!AC76</f>
        <v>0</v>
      </c>
      <c r="AB16" s="10">
        <f>Calculations!AD76</f>
        <v>0</v>
      </c>
      <c r="AC16" s="10">
        <f>Calculations!AE76</f>
        <v>0</v>
      </c>
      <c r="AD16" s="10">
        <f>Calculations!AF76</f>
        <v>0</v>
      </c>
      <c r="AE16" s="10">
        <f>Calculations!AG76</f>
        <v>0</v>
      </c>
      <c r="AF16" s="10">
        <f>Calculations!AH76</f>
        <v>0</v>
      </c>
      <c r="AG16" s="10" t="e">
        <f>Calculations!#REF!</f>
        <v>#REF!</v>
      </c>
    </row>
    <row r="17" spans="1:33" x14ac:dyDescent="0.25">
      <c r="A17" t="s">
        <v>164</v>
      </c>
      <c r="B17" s="10">
        <f>Calculations!D77</f>
        <v>0</v>
      </c>
      <c r="C17" s="10">
        <f>Calculations!E77</f>
        <v>0</v>
      </c>
      <c r="D17" s="10">
        <f>Calculations!F77</f>
        <v>0</v>
      </c>
      <c r="E17" s="10">
        <f>Calculations!G77</f>
        <v>0</v>
      </c>
      <c r="F17" s="10">
        <f>Calculations!H77</f>
        <v>0</v>
      </c>
      <c r="G17" s="10">
        <f>Calculations!I77</f>
        <v>0</v>
      </c>
      <c r="H17" s="10">
        <f>Calculations!J77</f>
        <v>0</v>
      </c>
      <c r="I17" s="10">
        <f>Calculations!K77</f>
        <v>0</v>
      </c>
      <c r="J17" s="10">
        <f>Calculations!L77</f>
        <v>0</v>
      </c>
      <c r="K17" s="10">
        <f>Calculations!M77</f>
        <v>0</v>
      </c>
      <c r="L17" s="10">
        <f>Calculations!N77</f>
        <v>0</v>
      </c>
      <c r="M17" s="10">
        <f>Calculations!O77</f>
        <v>0</v>
      </c>
      <c r="N17" s="10">
        <f>Calculations!P77</f>
        <v>0</v>
      </c>
      <c r="O17" s="10">
        <f>Calculations!Q77</f>
        <v>0</v>
      </c>
      <c r="P17" s="10">
        <f>Calculations!R77</f>
        <v>0</v>
      </c>
      <c r="Q17" s="10">
        <f>Calculations!S77</f>
        <v>0</v>
      </c>
      <c r="R17" s="10">
        <f>Calculations!T77</f>
        <v>0</v>
      </c>
      <c r="S17" s="10">
        <f>Calculations!U77</f>
        <v>0</v>
      </c>
      <c r="T17" s="10">
        <f>Calculations!V77</f>
        <v>0</v>
      </c>
      <c r="U17" s="10">
        <f>Calculations!W77</f>
        <v>0</v>
      </c>
      <c r="V17" s="10">
        <f>Calculations!X77</f>
        <v>0</v>
      </c>
      <c r="W17" s="10">
        <f>Calculations!Y77</f>
        <v>0</v>
      </c>
      <c r="X17" s="10">
        <f>Calculations!Z77</f>
        <v>0</v>
      </c>
      <c r="Y17" s="10">
        <f>Calculations!AA77</f>
        <v>0</v>
      </c>
      <c r="Z17" s="10">
        <f>Calculations!AB77</f>
        <v>0</v>
      </c>
      <c r="AA17" s="10">
        <f>Calculations!AC77</f>
        <v>0</v>
      </c>
      <c r="AB17" s="10">
        <f>Calculations!AD77</f>
        <v>0</v>
      </c>
      <c r="AC17" s="10">
        <f>Calculations!AE77</f>
        <v>0</v>
      </c>
      <c r="AD17" s="10">
        <f>Calculations!AF77</f>
        <v>0</v>
      </c>
      <c r="AE17" s="10">
        <f>Calculations!AG77</f>
        <v>0</v>
      </c>
      <c r="AF17" s="10">
        <f>Calculations!AH77</f>
        <v>0</v>
      </c>
      <c r="AG17" s="10" t="e">
        <f>Calculations!#REF!</f>
        <v>#REF!</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t="e">
        <f>Calculations!#REF!</f>
        <v>#REF!</v>
      </c>
    </row>
    <row r="3" spans="1:33" x14ac:dyDescent="0.25">
      <c r="A3" t="s">
        <v>7</v>
      </c>
      <c r="B3" s="10">
        <f>Calculations!D84</f>
        <v>0</v>
      </c>
      <c r="C3" s="10">
        <f>Calculations!E84</f>
        <v>1354.1380000000001</v>
      </c>
      <c r="D3" s="10">
        <f>Calculations!F84</f>
        <v>4890.4271999998018</v>
      </c>
      <c r="E3" s="10">
        <f>Calculations!G84</f>
        <v>6658.5717999995686</v>
      </c>
      <c r="F3" s="10">
        <f>Calculations!H84</f>
        <v>8426.7163999998011</v>
      </c>
      <c r="G3" s="10">
        <f>Calculations!I84</f>
        <v>10194.861000000034</v>
      </c>
      <c r="H3" s="10">
        <f>Calculations!J84</f>
        <v>10194.860999999999</v>
      </c>
      <c r="I3" s="10">
        <f>Calculations!K84</f>
        <v>10489.94379999995</v>
      </c>
      <c r="J3" s="10">
        <f>Calculations!L84</f>
        <v>10637.485199999996</v>
      </c>
      <c r="K3" s="10">
        <f>Calculations!M84</f>
        <v>10785.026599999983</v>
      </c>
      <c r="L3" s="10">
        <f>Calculations!N84</f>
        <v>10932.56799999997</v>
      </c>
      <c r="M3" s="10">
        <f>Calculations!O84</f>
        <v>10932.567999999999</v>
      </c>
      <c r="N3" s="10">
        <f>Calculations!P84</f>
        <v>11224.284799999965</v>
      </c>
      <c r="O3" s="10">
        <f>Calculations!Q84</f>
        <v>11370.143199999991</v>
      </c>
      <c r="P3" s="10">
        <f>Calculations!R84</f>
        <v>11516.00159999996</v>
      </c>
      <c r="Q3" s="10">
        <f>Calculations!S84</f>
        <v>11661.859999999986</v>
      </c>
      <c r="R3" s="10">
        <f>Calculations!T84</f>
        <v>11661.86</v>
      </c>
      <c r="S3" s="10">
        <f>Calculations!U84</f>
        <v>11848.788</v>
      </c>
      <c r="T3" s="10">
        <f>Calculations!V84</f>
        <v>11942.251999999979</v>
      </c>
      <c r="U3" s="10">
        <f>Calculations!W84</f>
        <v>12035.715999999986</v>
      </c>
      <c r="V3" s="10">
        <f>Calculations!X84</f>
        <v>12129.179999999993</v>
      </c>
      <c r="W3" s="10">
        <f>Calculations!Y84</f>
        <v>12129.18</v>
      </c>
      <c r="X3" s="10">
        <f>Calculations!Z84</f>
        <v>12276.652400000021</v>
      </c>
      <c r="Y3" s="10">
        <f>Calculations!AA84</f>
        <v>12350.388600000006</v>
      </c>
      <c r="Z3" s="10">
        <f>Calculations!AB84</f>
        <v>12424.12480000002</v>
      </c>
      <c r="AA3" s="10">
        <f>Calculations!AC84</f>
        <v>12497.861000000004</v>
      </c>
      <c r="AB3" s="10">
        <f>Calculations!AD84</f>
        <v>12497.861000000001</v>
      </c>
      <c r="AC3" s="10" t="e">
        <f>Calculations!AE84</f>
        <v>#REF!</v>
      </c>
      <c r="AD3" s="10" t="e">
        <f>Calculations!AF84</f>
        <v>#REF!</v>
      </c>
      <c r="AE3" s="10" t="e">
        <f>Calculations!AG84</f>
        <v>#REF!</v>
      </c>
      <c r="AF3" s="10" t="e">
        <f>Calculations!AH84</f>
        <v>#REF!</v>
      </c>
      <c r="AG3" s="10" t="e">
        <f>Calculations!#REF!</f>
        <v>#REF!</v>
      </c>
    </row>
    <row r="4" spans="1:33" x14ac:dyDescent="0.25">
      <c r="A4" t="s">
        <v>8</v>
      </c>
      <c r="B4" s="10">
        <f>Calculations!D85</f>
        <v>0</v>
      </c>
      <c r="C4" s="10">
        <f>Calculations!E85</f>
        <v>0</v>
      </c>
      <c r="D4" s="10">
        <f>Calculations!F85</f>
        <v>0</v>
      </c>
      <c r="E4" s="10">
        <f>Calculations!G85</f>
        <v>0</v>
      </c>
      <c r="F4" s="10">
        <f>Calculations!H85</f>
        <v>0</v>
      </c>
      <c r="G4" s="10">
        <f>Calculations!I85</f>
        <v>0</v>
      </c>
      <c r="H4" s="10">
        <f>Calculations!J85</f>
        <v>0</v>
      </c>
      <c r="I4" s="10">
        <f>Calculations!K85</f>
        <v>0</v>
      </c>
      <c r="J4" s="10">
        <f>Calculations!L85</f>
        <v>0</v>
      </c>
      <c r="K4" s="10">
        <f>Calculations!M85</f>
        <v>0</v>
      </c>
      <c r="L4" s="10">
        <f>Calculations!N85</f>
        <v>0</v>
      </c>
      <c r="M4" s="10">
        <f>Calculations!O85</f>
        <v>0</v>
      </c>
      <c r="N4" s="10">
        <f>Calculations!P85</f>
        <v>0</v>
      </c>
      <c r="O4" s="10">
        <f>Calculations!Q85</f>
        <v>0</v>
      </c>
      <c r="P4" s="10">
        <f>Calculations!R85</f>
        <v>0</v>
      </c>
      <c r="Q4" s="10">
        <f>Calculations!S85</f>
        <v>0</v>
      </c>
      <c r="R4" s="10">
        <f>Calculations!T85</f>
        <v>0</v>
      </c>
      <c r="S4" s="10">
        <f>Calculations!U85</f>
        <v>0</v>
      </c>
      <c r="T4" s="10">
        <f>Calculations!V85</f>
        <v>0</v>
      </c>
      <c r="U4" s="10">
        <f>Calculations!W85</f>
        <v>0</v>
      </c>
      <c r="V4" s="10">
        <f>Calculations!X85</f>
        <v>0</v>
      </c>
      <c r="W4" s="10">
        <f>Calculations!Y85</f>
        <v>0</v>
      </c>
      <c r="X4" s="10">
        <f>Calculations!Z85</f>
        <v>0</v>
      </c>
      <c r="Y4" s="10">
        <f>Calculations!AA85</f>
        <v>0</v>
      </c>
      <c r="Z4" s="10">
        <f>Calculations!AB85</f>
        <v>0</v>
      </c>
      <c r="AA4" s="10">
        <f>Calculations!AC85</f>
        <v>0</v>
      </c>
      <c r="AB4" s="10">
        <f>Calculations!AD85</f>
        <v>0</v>
      </c>
      <c r="AC4" s="10">
        <f>Calculations!AE85</f>
        <v>0</v>
      </c>
      <c r="AD4" s="10">
        <f>Calculations!AF85</f>
        <v>0</v>
      </c>
      <c r="AE4" s="10">
        <f>Calculations!AG85</f>
        <v>0</v>
      </c>
      <c r="AF4" s="10">
        <f>Calculations!AH85</f>
        <v>0</v>
      </c>
      <c r="AG4" s="10" t="e">
        <f>Calculations!#REF!</f>
        <v>#REF!</v>
      </c>
    </row>
    <row r="5" spans="1:33" x14ac:dyDescent="0.25">
      <c r="A5" t="s">
        <v>9</v>
      </c>
      <c r="B5" s="10">
        <f>Calculations!D86</f>
        <v>0</v>
      </c>
      <c r="C5" s="10">
        <f>Calculations!E86</f>
        <v>0</v>
      </c>
      <c r="D5" s="10">
        <f>Calculations!F86</f>
        <v>0</v>
      </c>
      <c r="E5" s="10">
        <f>Calculations!G86</f>
        <v>0</v>
      </c>
      <c r="F5" s="10">
        <f>Calculations!H86</f>
        <v>0</v>
      </c>
      <c r="G5" s="10">
        <f>Calculations!I86</f>
        <v>0</v>
      </c>
      <c r="H5" s="10">
        <f>Calculations!J86</f>
        <v>0</v>
      </c>
      <c r="I5" s="10">
        <f>Calculations!K86</f>
        <v>0</v>
      </c>
      <c r="J5" s="10">
        <f>Calculations!L86</f>
        <v>0</v>
      </c>
      <c r="K5" s="10">
        <f>Calculations!M86</f>
        <v>0</v>
      </c>
      <c r="L5" s="10">
        <f>Calculations!N86</f>
        <v>0</v>
      </c>
      <c r="M5" s="10">
        <f>Calculations!O86</f>
        <v>0</v>
      </c>
      <c r="N5" s="10">
        <f>Calculations!P86</f>
        <v>0</v>
      </c>
      <c r="O5" s="10">
        <f>Calculations!Q86</f>
        <v>0</v>
      </c>
      <c r="P5" s="10">
        <f>Calculations!R86</f>
        <v>0</v>
      </c>
      <c r="Q5" s="10">
        <f>Calculations!S86</f>
        <v>0</v>
      </c>
      <c r="R5" s="10">
        <f>Calculations!T86</f>
        <v>0</v>
      </c>
      <c r="S5" s="10">
        <f>Calculations!U86</f>
        <v>0</v>
      </c>
      <c r="T5" s="10">
        <f>Calculations!V86</f>
        <v>0</v>
      </c>
      <c r="U5" s="10">
        <f>Calculations!W86</f>
        <v>0</v>
      </c>
      <c r="V5" s="10">
        <f>Calculations!X86</f>
        <v>0</v>
      </c>
      <c r="W5" s="10">
        <f>Calculations!Y86</f>
        <v>0</v>
      </c>
      <c r="X5" s="10">
        <f>Calculations!Z86</f>
        <v>0</v>
      </c>
      <c r="Y5" s="10">
        <f>Calculations!AA86</f>
        <v>0</v>
      </c>
      <c r="Z5" s="10">
        <f>Calculations!AB86</f>
        <v>0</v>
      </c>
      <c r="AA5" s="10">
        <f>Calculations!AC86</f>
        <v>0</v>
      </c>
      <c r="AB5" s="10">
        <f>Calculations!AD86</f>
        <v>0</v>
      </c>
      <c r="AC5" s="10">
        <f>Calculations!AE86</f>
        <v>0</v>
      </c>
      <c r="AD5" s="10">
        <f>Calculations!AF86</f>
        <v>0</v>
      </c>
      <c r="AE5" s="10">
        <f>Calculations!AG86</f>
        <v>0</v>
      </c>
      <c r="AF5" s="10">
        <f>Calculations!AH86</f>
        <v>0</v>
      </c>
      <c r="AG5" s="10" t="e">
        <f>Calculations!#REF!</f>
        <v>#REF!</v>
      </c>
    </row>
    <row r="6" spans="1:33" x14ac:dyDescent="0.25">
      <c r="A6" t="s">
        <v>63</v>
      </c>
      <c r="B6" s="10">
        <f>Calculations!D87</f>
        <v>0</v>
      </c>
      <c r="C6" s="10">
        <f>Calculations!E87</f>
        <v>554.88099999999997</v>
      </c>
      <c r="D6" s="10">
        <f>Calculations!F87</f>
        <v>3024.8898000000045</v>
      </c>
      <c r="E6" s="10">
        <f>Calculations!G87</f>
        <v>4259.8941999999806</v>
      </c>
      <c r="F6" s="10">
        <f>Calculations!H87</f>
        <v>5494.8985999999568</v>
      </c>
      <c r="G6" s="10">
        <f>Calculations!I87</f>
        <v>6729.9029999999329</v>
      </c>
      <c r="H6" s="10">
        <f>Calculations!J87</f>
        <v>6729.9030000000002</v>
      </c>
      <c r="I6" s="10">
        <f>Calculations!K87</f>
        <v>6765.8134000000027</v>
      </c>
      <c r="J6" s="10">
        <f>Calculations!L87</f>
        <v>6783.7685999999994</v>
      </c>
      <c r="K6" s="10">
        <f>Calculations!M87</f>
        <v>6801.7237999999961</v>
      </c>
      <c r="L6" s="10">
        <f>Calculations!N87</f>
        <v>6819.6790000000001</v>
      </c>
      <c r="M6" s="10">
        <f>Calculations!O87</f>
        <v>6819.6790000000001</v>
      </c>
      <c r="N6" s="10">
        <f>Calculations!P87</f>
        <v>6857.3682000000008</v>
      </c>
      <c r="O6" s="10">
        <f>Calculations!Q87</f>
        <v>6876.2127999999975</v>
      </c>
      <c r="P6" s="10">
        <f>Calculations!R87</f>
        <v>6895.0574000000015</v>
      </c>
      <c r="Q6" s="10">
        <f>Calculations!S87</f>
        <v>6913.9019999999982</v>
      </c>
      <c r="R6" s="10">
        <f>Calculations!T87</f>
        <v>6913.902</v>
      </c>
      <c r="S6" s="10">
        <f>Calculations!U87</f>
        <v>6870.0432000000001</v>
      </c>
      <c r="T6" s="10">
        <f>Calculations!V87</f>
        <v>6848.1137999999992</v>
      </c>
      <c r="U6" s="10">
        <f>Calculations!W87</f>
        <v>6826.1843999999983</v>
      </c>
      <c r="V6" s="10">
        <f>Calculations!X87</f>
        <v>6804.2549999999974</v>
      </c>
      <c r="W6" s="10">
        <f>Calculations!Y87</f>
        <v>6804.2550000000001</v>
      </c>
      <c r="X6" s="10">
        <f>Calculations!Z87</f>
        <v>6788.3625999999967</v>
      </c>
      <c r="Y6" s="10">
        <f>Calculations!AA87</f>
        <v>6780.4163999999964</v>
      </c>
      <c r="Z6" s="10">
        <f>Calculations!AB87</f>
        <v>6772.4701999999979</v>
      </c>
      <c r="AA6" s="10">
        <f>Calculations!AC87</f>
        <v>6764.5239999999976</v>
      </c>
      <c r="AB6" s="10">
        <f>Calculations!AD87</f>
        <v>6764.5239999999994</v>
      </c>
      <c r="AC6" s="10" t="e">
        <f>Calculations!AE87</f>
        <v>#REF!</v>
      </c>
      <c r="AD6" s="10" t="e">
        <f>Calculations!AF87</f>
        <v>#REF!</v>
      </c>
      <c r="AE6" s="10" t="e">
        <f>Calculations!AG87</f>
        <v>#REF!</v>
      </c>
      <c r="AF6" s="10" t="e">
        <f>Calculations!AH87</f>
        <v>#REF!</v>
      </c>
      <c r="AG6" s="10" t="e">
        <f>Calculations!#REF!</f>
        <v>#REF!</v>
      </c>
    </row>
    <row r="7" spans="1:33" x14ac:dyDescent="0.25">
      <c r="A7" t="s">
        <v>10</v>
      </c>
      <c r="B7" s="10">
        <f>Calculations!D88</f>
        <v>0</v>
      </c>
      <c r="C7" s="10">
        <f>Calculations!E88</f>
        <v>18947.776999999998</v>
      </c>
      <c r="D7" s="10">
        <f>Calculations!F88</f>
        <v>168932.27700001001</v>
      </c>
      <c r="E7" s="10">
        <f>Calculations!G88</f>
        <v>243924.52700001001</v>
      </c>
      <c r="F7" s="10">
        <f>Calculations!H88</f>
        <v>318916.77700001001</v>
      </c>
      <c r="G7" s="10">
        <f>Calculations!I88</f>
        <v>393909.02700001001</v>
      </c>
      <c r="H7" s="10">
        <f>Calculations!J88</f>
        <v>393909.027</v>
      </c>
      <c r="I7" s="10">
        <f>Calculations!K88</f>
        <v>437076.44659999758</v>
      </c>
      <c r="J7" s="10">
        <f>Calculations!L88</f>
        <v>458660.15639999509</v>
      </c>
      <c r="K7" s="10">
        <f>Calculations!M88</f>
        <v>480243.86620000005</v>
      </c>
      <c r="L7" s="10">
        <f>Calculations!N88</f>
        <v>501827.57599999756</v>
      </c>
      <c r="M7" s="10">
        <f>Calculations!O88</f>
        <v>501827.576</v>
      </c>
      <c r="N7" s="10">
        <f>Calculations!P88</f>
        <v>549391.78479999304</v>
      </c>
      <c r="O7" s="10">
        <f>Calculations!Q88</f>
        <v>573173.8891999945</v>
      </c>
      <c r="P7" s="10">
        <f>Calculations!R88</f>
        <v>596955.99359999597</v>
      </c>
      <c r="Q7" s="10">
        <f>Calculations!S88</f>
        <v>620738.09799999744</v>
      </c>
      <c r="R7" s="10">
        <f>Calculations!T88</f>
        <v>620738.098</v>
      </c>
      <c r="S7" s="10">
        <f>Calculations!U88</f>
        <v>660783.55719999969</v>
      </c>
      <c r="T7" s="10">
        <f>Calculations!V88</f>
        <v>680806.28679999709</v>
      </c>
      <c r="U7" s="10">
        <f>Calculations!W88</f>
        <v>700829.01640000194</v>
      </c>
      <c r="V7" s="10">
        <f>Calculations!X88</f>
        <v>720851.74599999934</v>
      </c>
      <c r="W7" s="10">
        <f>Calculations!Y88</f>
        <v>720851.74600000004</v>
      </c>
      <c r="X7" s="10">
        <f>Calculations!Z88</f>
        <v>749745.5447999984</v>
      </c>
      <c r="Y7" s="10">
        <f>Calculations!AA88</f>
        <v>764192.44419999793</v>
      </c>
      <c r="Z7" s="10">
        <f>Calculations!AB88</f>
        <v>778639.34360000119</v>
      </c>
      <c r="AA7" s="10">
        <f>Calculations!AC88</f>
        <v>793086.24300000072</v>
      </c>
      <c r="AB7" s="10">
        <f>Calculations!AD88</f>
        <v>793086.24300000002</v>
      </c>
      <c r="AC7" s="10" t="e">
        <f>Calculations!AE88</f>
        <v>#REF!</v>
      </c>
      <c r="AD7" s="10" t="e">
        <f>Calculations!AF88</f>
        <v>#REF!</v>
      </c>
      <c r="AE7" s="10" t="e">
        <f>Calculations!AG88</f>
        <v>#REF!</v>
      </c>
      <c r="AF7" s="10" t="e">
        <f>Calculations!AH88</f>
        <v>#REF!</v>
      </c>
      <c r="AG7" s="10" t="e">
        <f>Calculations!#REF!</f>
        <v>#REF!</v>
      </c>
    </row>
    <row r="8" spans="1:33" x14ac:dyDescent="0.25">
      <c r="A8" t="s">
        <v>11</v>
      </c>
      <c r="B8" s="10">
        <f>Calculations!D89</f>
        <v>0</v>
      </c>
      <c r="C8" s="10">
        <f>Calculations!E89</f>
        <v>0</v>
      </c>
      <c r="D8" s="10">
        <f>Calculations!F89</f>
        <v>0</v>
      </c>
      <c r="E8" s="10">
        <f>Calculations!G89</f>
        <v>0</v>
      </c>
      <c r="F8" s="10">
        <f>Calculations!H89</f>
        <v>0</v>
      </c>
      <c r="G8" s="10">
        <f>Calculations!I89</f>
        <v>0</v>
      </c>
      <c r="H8" s="10">
        <f>Calculations!J89</f>
        <v>0</v>
      </c>
      <c r="I8" s="10">
        <f>Calculations!K89</f>
        <v>0</v>
      </c>
      <c r="J8" s="10">
        <f>Calculations!L89</f>
        <v>0</v>
      </c>
      <c r="K8" s="10">
        <f>Calculations!M89</f>
        <v>0</v>
      </c>
      <c r="L8" s="10">
        <f>Calculations!N89</f>
        <v>0</v>
      </c>
      <c r="M8" s="10">
        <f>Calculations!O89</f>
        <v>0</v>
      </c>
      <c r="N8" s="10">
        <f>Calculations!P89</f>
        <v>0</v>
      </c>
      <c r="O8" s="10">
        <f>Calculations!Q89</f>
        <v>0</v>
      </c>
      <c r="P8" s="10">
        <f>Calculations!R89</f>
        <v>0</v>
      </c>
      <c r="Q8" s="10">
        <f>Calculations!S89</f>
        <v>0</v>
      </c>
      <c r="R8" s="10">
        <f>Calculations!T89</f>
        <v>0</v>
      </c>
      <c r="S8" s="10">
        <f>Calculations!U89</f>
        <v>0</v>
      </c>
      <c r="T8" s="10">
        <f>Calculations!V89</f>
        <v>0</v>
      </c>
      <c r="U8" s="10">
        <f>Calculations!W89</f>
        <v>0</v>
      </c>
      <c r="V8" s="10">
        <f>Calculations!X89</f>
        <v>0</v>
      </c>
      <c r="W8" s="10">
        <f>Calculations!Y89</f>
        <v>0</v>
      </c>
      <c r="X8" s="10">
        <f>Calculations!Z89</f>
        <v>0</v>
      </c>
      <c r="Y8" s="10">
        <f>Calculations!AA89</f>
        <v>0</v>
      </c>
      <c r="Z8" s="10">
        <f>Calculations!AB89</f>
        <v>0</v>
      </c>
      <c r="AA8" s="10">
        <f>Calculations!AC89</f>
        <v>0</v>
      </c>
      <c r="AB8" s="10">
        <f>Calculations!AD89</f>
        <v>0</v>
      </c>
      <c r="AC8" s="10">
        <f>Calculations!AE89</f>
        <v>0</v>
      </c>
      <c r="AD8" s="10">
        <f>Calculations!AF89</f>
        <v>0</v>
      </c>
      <c r="AE8" s="10">
        <f>Calculations!AG89</f>
        <v>0</v>
      </c>
      <c r="AF8" s="10">
        <f>Calculations!AH89</f>
        <v>0</v>
      </c>
      <c r="AG8" s="10" t="e">
        <f>Calculations!#REF!</f>
        <v>#REF!</v>
      </c>
    </row>
    <row r="9" spans="1:33" x14ac:dyDescent="0.25">
      <c r="A9" t="s">
        <v>12</v>
      </c>
      <c r="B9" s="10">
        <f>Calculations!D90</f>
        <v>0</v>
      </c>
      <c r="C9" s="10">
        <f>Calculations!E90</f>
        <v>0</v>
      </c>
      <c r="D9" s="10">
        <f>Calculations!F90</f>
        <v>0</v>
      </c>
      <c r="E9" s="10">
        <f>Calculations!G90</f>
        <v>0</v>
      </c>
      <c r="F9" s="10">
        <f>Calculations!H90</f>
        <v>0</v>
      </c>
      <c r="G9" s="10">
        <f>Calculations!I90</f>
        <v>0</v>
      </c>
      <c r="H9" s="10">
        <f>Calculations!J90</f>
        <v>0</v>
      </c>
      <c r="I9" s="10">
        <f>Calculations!K90</f>
        <v>0</v>
      </c>
      <c r="J9" s="10">
        <f>Calculations!L90</f>
        <v>0</v>
      </c>
      <c r="K9" s="10">
        <f>Calculations!M90</f>
        <v>0</v>
      </c>
      <c r="L9" s="10">
        <f>Calculations!N90</f>
        <v>0</v>
      </c>
      <c r="M9" s="10">
        <f>Calculations!O90</f>
        <v>0</v>
      </c>
      <c r="N9" s="10">
        <f>Calculations!P90</f>
        <v>0</v>
      </c>
      <c r="O9" s="10">
        <f>Calculations!Q90</f>
        <v>0</v>
      </c>
      <c r="P9" s="10">
        <f>Calculations!R90</f>
        <v>0</v>
      </c>
      <c r="Q9" s="10">
        <f>Calculations!S90</f>
        <v>0</v>
      </c>
      <c r="R9" s="10">
        <f>Calculations!T90</f>
        <v>0</v>
      </c>
      <c r="S9" s="10">
        <f>Calculations!U90</f>
        <v>0</v>
      </c>
      <c r="T9" s="10">
        <f>Calculations!V90</f>
        <v>0</v>
      </c>
      <c r="U9" s="10">
        <f>Calculations!W90</f>
        <v>0</v>
      </c>
      <c r="V9" s="10">
        <f>Calculations!X90</f>
        <v>0</v>
      </c>
      <c r="W9" s="10">
        <f>Calculations!Y90</f>
        <v>0</v>
      </c>
      <c r="X9" s="10">
        <f>Calculations!Z90</f>
        <v>0</v>
      </c>
      <c r="Y9" s="10">
        <f>Calculations!AA90</f>
        <v>0</v>
      </c>
      <c r="Z9" s="10">
        <f>Calculations!AB90</f>
        <v>0</v>
      </c>
      <c r="AA9" s="10">
        <f>Calculations!AC90</f>
        <v>0</v>
      </c>
      <c r="AB9" s="10">
        <f>Calculations!AD90</f>
        <v>0</v>
      </c>
      <c r="AC9" s="10">
        <f>Calculations!AE90</f>
        <v>0</v>
      </c>
      <c r="AD9" s="10">
        <f>Calculations!AF90</f>
        <v>0</v>
      </c>
      <c r="AE9" s="10">
        <f>Calculations!AG90</f>
        <v>0</v>
      </c>
      <c r="AF9" s="10">
        <f>Calculations!AH90</f>
        <v>0</v>
      </c>
      <c r="AG9" s="10" t="e">
        <f>Calculations!#REF!</f>
        <v>#REF!</v>
      </c>
    </row>
    <row r="10" spans="1:33" x14ac:dyDescent="0.25">
      <c r="A10" t="s">
        <v>13</v>
      </c>
      <c r="B10" s="10">
        <f>Calculations!D91</f>
        <v>0</v>
      </c>
      <c r="C10" s="10">
        <f>Calculations!E91</f>
        <v>0</v>
      </c>
      <c r="D10" s="10">
        <f>Calculations!F91</f>
        <v>0</v>
      </c>
      <c r="E10" s="10">
        <f>Calculations!G91</f>
        <v>0</v>
      </c>
      <c r="F10" s="10">
        <f>Calculations!H91</f>
        <v>0</v>
      </c>
      <c r="G10" s="10">
        <f>Calculations!I91</f>
        <v>0</v>
      </c>
      <c r="H10" s="10">
        <f>Calculations!J91</f>
        <v>0</v>
      </c>
      <c r="I10" s="10">
        <f>Calculations!K91</f>
        <v>0</v>
      </c>
      <c r="J10" s="10">
        <f>Calculations!L91</f>
        <v>0</v>
      </c>
      <c r="K10" s="10">
        <f>Calculations!M91</f>
        <v>0</v>
      </c>
      <c r="L10" s="10">
        <f>Calculations!N91</f>
        <v>0</v>
      </c>
      <c r="M10" s="10">
        <f>Calculations!O91</f>
        <v>0</v>
      </c>
      <c r="N10" s="10">
        <f>Calculations!P91</f>
        <v>0</v>
      </c>
      <c r="O10" s="10">
        <f>Calculations!Q91</f>
        <v>0</v>
      </c>
      <c r="P10" s="10">
        <f>Calculations!R91</f>
        <v>0</v>
      </c>
      <c r="Q10" s="10">
        <f>Calculations!S91</f>
        <v>0</v>
      </c>
      <c r="R10" s="10">
        <f>Calculations!T91</f>
        <v>0</v>
      </c>
      <c r="S10" s="10">
        <f>Calculations!U91</f>
        <v>0</v>
      </c>
      <c r="T10" s="10">
        <f>Calculations!V91</f>
        <v>0</v>
      </c>
      <c r="U10" s="10">
        <f>Calculations!W91</f>
        <v>0</v>
      </c>
      <c r="V10" s="10">
        <f>Calculations!X91</f>
        <v>0</v>
      </c>
      <c r="W10" s="10">
        <f>Calculations!Y91</f>
        <v>0</v>
      </c>
      <c r="X10" s="10">
        <f>Calculations!Z91</f>
        <v>0</v>
      </c>
      <c r="Y10" s="10">
        <f>Calculations!AA91</f>
        <v>0</v>
      </c>
      <c r="Z10" s="10">
        <f>Calculations!AB91</f>
        <v>0</v>
      </c>
      <c r="AA10" s="10">
        <f>Calculations!AC91</f>
        <v>0</v>
      </c>
      <c r="AB10" s="10">
        <f>Calculations!AD91</f>
        <v>0</v>
      </c>
      <c r="AC10" s="10">
        <f>Calculations!AE91</f>
        <v>0</v>
      </c>
      <c r="AD10" s="10">
        <f>Calculations!AF91</f>
        <v>0</v>
      </c>
      <c r="AE10" s="10">
        <f>Calculations!AG91</f>
        <v>0</v>
      </c>
      <c r="AF10" s="10">
        <f>Calculations!AH91</f>
        <v>0</v>
      </c>
      <c r="AG10" s="10" t="e">
        <f>Calculations!#REF!</f>
        <v>#REF!</v>
      </c>
    </row>
    <row r="11" spans="1:33" x14ac:dyDescent="0.25">
      <c r="A11" t="s">
        <v>14</v>
      </c>
      <c r="B11" s="10">
        <f>Calculations!D92</f>
        <v>0</v>
      </c>
      <c r="C11" s="10">
        <f>Calculations!E92</f>
        <v>12.052999999999999</v>
      </c>
      <c r="D11" s="10">
        <f>Calculations!F92</f>
        <v>46.236199999999371</v>
      </c>
      <c r="E11" s="10">
        <f>Calculations!G92</f>
        <v>63.327799999999115</v>
      </c>
      <c r="F11" s="10">
        <f>Calculations!H92</f>
        <v>80.419399999998859</v>
      </c>
      <c r="G11" s="10">
        <f>Calculations!I92</f>
        <v>97.510999999998603</v>
      </c>
      <c r="H11" s="10">
        <f>Calculations!J92</f>
        <v>97.510999999999996</v>
      </c>
      <c r="I11" s="10">
        <f>Calculations!K92</f>
        <v>97.510999999999996</v>
      </c>
      <c r="J11" s="10">
        <f>Calculations!L92</f>
        <v>97.510999999999996</v>
      </c>
      <c r="K11" s="10">
        <f>Calculations!M92</f>
        <v>97.510999999999996</v>
      </c>
      <c r="L11" s="10">
        <f>Calculations!N92</f>
        <v>97.510999999999996</v>
      </c>
      <c r="M11" s="10">
        <f>Calculations!O92</f>
        <v>97.510999999999996</v>
      </c>
      <c r="N11" s="10">
        <f>Calculations!P92</f>
        <v>97.510999999999996</v>
      </c>
      <c r="O11" s="10">
        <f>Calculations!Q92</f>
        <v>97.510999999999996</v>
      </c>
      <c r="P11" s="10">
        <f>Calculations!R92</f>
        <v>97.510999999999996</v>
      </c>
      <c r="Q11" s="10">
        <f>Calculations!S92</f>
        <v>97.510999999999996</v>
      </c>
      <c r="R11" s="10">
        <f>Calculations!T92</f>
        <v>97.510999999999996</v>
      </c>
      <c r="S11" s="10">
        <f>Calculations!U92</f>
        <v>97.510999999999996</v>
      </c>
      <c r="T11" s="10">
        <f>Calculations!V92</f>
        <v>97.510999999999996</v>
      </c>
      <c r="U11" s="10">
        <f>Calculations!W92</f>
        <v>97.510999999999996</v>
      </c>
      <c r="V11" s="10">
        <f>Calculations!X92</f>
        <v>97.510999999999996</v>
      </c>
      <c r="W11" s="10">
        <f>Calculations!Y92</f>
        <v>97.510999999999996</v>
      </c>
      <c r="X11" s="10">
        <f>Calculations!Z92</f>
        <v>97.510999999999996</v>
      </c>
      <c r="Y11" s="10">
        <f>Calculations!AA92</f>
        <v>97.510999999999996</v>
      </c>
      <c r="Z11" s="10">
        <f>Calculations!AB92</f>
        <v>97.510999999999996</v>
      </c>
      <c r="AA11" s="10">
        <f>Calculations!AC92</f>
        <v>97.510999999999996</v>
      </c>
      <c r="AB11" s="10">
        <f>Calculations!AD92</f>
        <v>97.510999999999996</v>
      </c>
      <c r="AC11" s="10" t="e">
        <f>Calculations!AE92</f>
        <v>#REF!</v>
      </c>
      <c r="AD11" s="10" t="e">
        <f>Calculations!AF92</f>
        <v>#REF!</v>
      </c>
      <c r="AE11" s="10" t="e">
        <f>Calculations!AG92</f>
        <v>#REF!</v>
      </c>
      <c r="AF11" s="10" t="e">
        <f>Calculations!AH92</f>
        <v>#REF!</v>
      </c>
      <c r="AG11" s="10" t="e">
        <f>Calculations!#REF!</f>
        <v>#REF!</v>
      </c>
    </row>
    <row r="12" spans="1:33" x14ac:dyDescent="0.25">
      <c r="A12" t="s">
        <v>15</v>
      </c>
      <c r="B12" s="10">
        <f>Calculations!D93</f>
        <v>0</v>
      </c>
      <c r="C12" s="10">
        <f>Calculations!E93</f>
        <v>0</v>
      </c>
      <c r="D12" s="10">
        <f>Calculations!F93</f>
        <v>0</v>
      </c>
      <c r="E12" s="10">
        <f>Calculations!G93</f>
        <v>0</v>
      </c>
      <c r="F12" s="10">
        <f>Calculations!H93</f>
        <v>0</v>
      </c>
      <c r="G12" s="10">
        <f>Calculations!I93</f>
        <v>0</v>
      </c>
      <c r="H12" s="10">
        <f>Calculations!J93</f>
        <v>0</v>
      </c>
      <c r="I12" s="10">
        <f>Calculations!K93</f>
        <v>0</v>
      </c>
      <c r="J12" s="10">
        <f>Calculations!L93</f>
        <v>0</v>
      </c>
      <c r="K12" s="10">
        <f>Calculations!M93</f>
        <v>0</v>
      </c>
      <c r="L12" s="10">
        <f>Calculations!N93</f>
        <v>0</v>
      </c>
      <c r="M12" s="10">
        <f>Calculations!O93</f>
        <v>0</v>
      </c>
      <c r="N12" s="10">
        <f>Calculations!P93</f>
        <v>0</v>
      </c>
      <c r="O12" s="10">
        <f>Calculations!Q93</f>
        <v>0</v>
      </c>
      <c r="P12" s="10">
        <f>Calculations!R93</f>
        <v>0</v>
      </c>
      <c r="Q12" s="10">
        <f>Calculations!S93</f>
        <v>0</v>
      </c>
      <c r="R12" s="10">
        <f>Calculations!T93</f>
        <v>0</v>
      </c>
      <c r="S12" s="10">
        <f>Calculations!U93</f>
        <v>0</v>
      </c>
      <c r="T12" s="10">
        <f>Calculations!V93</f>
        <v>0</v>
      </c>
      <c r="U12" s="10">
        <f>Calculations!W93</f>
        <v>0</v>
      </c>
      <c r="V12" s="10">
        <f>Calculations!X93</f>
        <v>0</v>
      </c>
      <c r="W12" s="10">
        <f>Calculations!Y93</f>
        <v>0</v>
      </c>
      <c r="X12" s="10">
        <f>Calculations!Z93</f>
        <v>0</v>
      </c>
      <c r="Y12" s="10">
        <f>Calculations!AA93</f>
        <v>0</v>
      </c>
      <c r="Z12" s="10">
        <f>Calculations!AB93</f>
        <v>0</v>
      </c>
      <c r="AA12" s="10">
        <f>Calculations!AC93</f>
        <v>0</v>
      </c>
      <c r="AB12" s="10">
        <f>Calculations!AD93</f>
        <v>0</v>
      </c>
      <c r="AC12" s="10">
        <f>Calculations!AE93</f>
        <v>0</v>
      </c>
      <c r="AD12" s="10">
        <f>Calculations!AF93</f>
        <v>0</v>
      </c>
      <c r="AE12" s="10">
        <f>Calculations!AG93</f>
        <v>0</v>
      </c>
      <c r="AF12" s="10">
        <f>Calculations!AH93</f>
        <v>0</v>
      </c>
      <c r="AG12" s="10" t="e">
        <f>Calculations!#REF!</f>
        <v>#REF!</v>
      </c>
    </row>
    <row r="13" spans="1:33" x14ac:dyDescent="0.25">
      <c r="A13" t="s">
        <v>61</v>
      </c>
      <c r="B13" s="10">
        <f>Calculations!D94</f>
        <v>0</v>
      </c>
      <c r="C13" s="10">
        <f>Calculations!E94</f>
        <v>0</v>
      </c>
      <c r="D13" s="10">
        <f>Calculations!F94</f>
        <v>0</v>
      </c>
      <c r="E13" s="10">
        <f>Calculations!G94</f>
        <v>0</v>
      </c>
      <c r="F13" s="10">
        <f>Calculations!H94</f>
        <v>0</v>
      </c>
      <c r="G13" s="10">
        <f>Calculations!I94</f>
        <v>0</v>
      </c>
      <c r="H13" s="10">
        <f>Calculations!J94</f>
        <v>0</v>
      </c>
      <c r="I13" s="10">
        <f>Calculations!K94</f>
        <v>0</v>
      </c>
      <c r="J13" s="10">
        <f>Calculations!L94</f>
        <v>0</v>
      </c>
      <c r="K13" s="10">
        <f>Calculations!M94</f>
        <v>0</v>
      </c>
      <c r="L13" s="10">
        <f>Calculations!N94</f>
        <v>0</v>
      </c>
      <c r="M13" s="10">
        <f>Calculations!O94</f>
        <v>0</v>
      </c>
      <c r="N13" s="10">
        <f>Calculations!P94</f>
        <v>0</v>
      </c>
      <c r="O13" s="10">
        <f>Calculations!Q94</f>
        <v>0</v>
      </c>
      <c r="P13" s="10">
        <f>Calculations!R94</f>
        <v>0</v>
      </c>
      <c r="Q13" s="10">
        <f>Calculations!S94</f>
        <v>0</v>
      </c>
      <c r="R13" s="10">
        <f>Calculations!T94</f>
        <v>0</v>
      </c>
      <c r="S13" s="10">
        <f>Calculations!U94</f>
        <v>0</v>
      </c>
      <c r="T13" s="10">
        <f>Calculations!V94</f>
        <v>0</v>
      </c>
      <c r="U13" s="10">
        <f>Calculations!W94</f>
        <v>0</v>
      </c>
      <c r="V13" s="10">
        <f>Calculations!X94</f>
        <v>0</v>
      </c>
      <c r="W13" s="10">
        <f>Calculations!Y94</f>
        <v>0</v>
      </c>
      <c r="X13" s="10">
        <f>Calculations!Z94</f>
        <v>0</v>
      </c>
      <c r="Y13" s="10">
        <f>Calculations!AA94</f>
        <v>0</v>
      </c>
      <c r="Z13" s="10">
        <f>Calculations!AB94</f>
        <v>0</v>
      </c>
      <c r="AA13" s="10">
        <f>Calculations!AC94</f>
        <v>0</v>
      </c>
      <c r="AB13" s="10">
        <f>Calculations!AD94</f>
        <v>0</v>
      </c>
      <c r="AC13" s="10">
        <f>Calculations!AE94</f>
        <v>0</v>
      </c>
      <c r="AD13" s="10">
        <f>Calculations!AF94</f>
        <v>0</v>
      </c>
      <c r="AE13" s="10">
        <f>Calculations!AG94</f>
        <v>0</v>
      </c>
      <c r="AF13" s="10">
        <f>Calculations!AH94</f>
        <v>0</v>
      </c>
      <c r="AG13" s="10" t="e">
        <f>Calculations!#REF!</f>
        <v>#REF!</v>
      </c>
    </row>
    <row r="14" spans="1:33" x14ac:dyDescent="0.25">
      <c r="A14" t="s">
        <v>64</v>
      </c>
      <c r="B14" s="10">
        <f>Calculations!D95</f>
        <v>0</v>
      </c>
      <c r="C14" s="10">
        <f>Calculations!E95</f>
        <v>0</v>
      </c>
      <c r="D14" s="10">
        <f>Calculations!F95</f>
        <v>0</v>
      </c>
      <c r="E14" s="10">
        <f>Calculations!G95</f>
        <v>0</v>
      </c>
      <c r="F14" s="10">
        <f>Calculations!H95</f>
        <v>0</v>
      </c>
      <c r="G14" s="10">
        <f>Calculations!I95</f>
        <v>0</v>
      </c>
      <c r="H14" s="10">
        <f>Calculations!J95</f>
        <v>0</v>
      </c>
      <c r="I14" s="10">
        <f>Calculations!K95</f>
        <v>0</v>
      </c>
      <c r="J14" s="10">
        <f>Calculations!L95</f>
        <v>0</v>
      </c>
      <c r="K14" s="10">
        <f>Calculations!M95</f>
        <v>0</v>
      </c>
      <c r="L14" s="10">
        <f>Calculations!N95</f>
        <v>0</v>
      </c>
      <c r="M14" s="10">
        <f>Calculations!O95</f>
        <v>0</v>
      </c>
      <c r="N14" s="10">
        <f>Calculations!P95</f>
        <v>0</v>
      </c>
      <c r="O14" s="10">
        <f>Calculations!Q95</f>
        <v>0</v>
      </c>
      <c r="P14" s="10">
        <f>Calculations!R95</f>
        <v>0</v>
      </c>
      <c r="Q14" s="10">
        <f>Calculations!S95</f>
        <v>0</v>
      </c>
      <c r="R14" s="10">
        <f>Calculations!T95</f>
        <v>0</v>
      </c>
      <c r="S14" s="10">
        <f>Calculations!U95</f>
        <v>0</v>
      </c>
      <c r="T14" s="10">
        <f>Calculations!V95</f>
        <v>0</v>
      </c>
      <c r="U14" s="10">
        <f>Calculations!W95</f>
        <v>0</v>
      </c>
      <c r="V14" s="10">
        <f>Calculations!X95</f>
        <v>0</v>
      </c>
      <c r="W14" s="10">
        <f>Calculations!Y95</f>
        <v>0</v>
      </c>
      <c r="X14" s="10">
        <f>Calculations!Z95</f>
        <v>0</v>
      </c>
      <c r="Y14" s="10">
        <f>Calculations!AA95</f>
        <v>0</v>
      </c>
      <c r="Z14" s="10">
        <f>Calculations!AB95</f>
        <v>0</v>
      </c>
      <c r="AA14" s="10">
        <f>Calculations!AC95</f>
        <v>0</v>
      </c>
      <c r="AB14" s="10">
        <f>Calculations!AD95</f>
        <v>0</v>
      </c>
      <c r="AC14" s="10">
        <f>Calculations!AE95</f>
        <v>0</v>
      </c>
      <c r="AD14" s="10">
        <f>Calculations!AF95</f>
        <v>0</v>
      </c>
      <c r="AE14" s="10">
        <f>Calculations!AG95</f>
        <v>0</v>
      </c>
      <c r="AF14" s="10">
        <f>Calculations!AH95</f>
        <v>0</v>
      </c>
      <c r="AG14" s="10" t="e">
        <f>Calculations!#REF!</f>
        <v>#REF!</v>
      </c>
    </row>
    <row r="15" spans="1:33" x14ac:dyDescent="0.25">
      <c r="A15" t="s">
        <v>162</v>
      </c>
      <c r="B15" s="10">
        <f>Calculations!D96</f>
        <v>0</v>
      </c>
      <c r="C15" s="10">
        <f>Calculations!E96</f>
        <v>0</v>
      </c>
      <c r="D15" s="10">
        <f>Calculations!F96</f>
        <v>0</v>
      </c>
      <c r="E15" s="10">
        <f>Calculations!G96</f>
        <v>0</v>
      </c>
      <c r="F15" s="10">
        <f>Calculations!H96</f>
        <v>0</v>
      </c>
      <c r="G15" s="10">
        <f>Calculations!I96</f>
        <v>0</v>
      </c>
      <c r="H15" s="10">
        <f>Calculations!J96</f>
        <v>0</v>
      </c>
      <c r="I15" s="10">
        <f>Calculations!K96</f>
        <v>0</v>
      </c>
      <c r="J15" s="10">
        <f>Calculations!L96</f>
        <v>0</v>
      </c>
      <c r="K15" s="10">
        <f>Calculations!M96</f>
        <v>0</v>
      </c>
      <c r="L15" s="10">
        <f>Calculations!N96</f>
        <v>0</v>
      </c>
      <c r="M15" s="10">
        <f>Calculations!O96</f>
        <v>0</v>
      </c>
      <c r="N15" s="10">
        <f>Calculations!P96</f>
        <v>0</v>
      </c>
      <c r="O15" s="10">
        <f>Calculations!Q96</f>
        <v>0</v>
      </c>
      <c r="P15" s="10">
        <f>Calculations!R96</f>
        <v>0</v>
      </c>
      <c r="Q15" s="10">
        <f>Calculations!S96</f>
        <v>0</v>
      </c>
      <c r="R15" s="10">
        <f>Calculations!T96</f>
        <v>0</v>
      </c>
      <c r="S15" s="10">
        <f>Calculations!U96</f>
        <v>0</v>
      </c>
      <c r="T15" s="10">
        <f>Calculations!V96</f>
        <v>0</v>
      </c>
      <c r="U15" s="10">
        <f>Calculations!W96</f>
        <v>0</v>
      </c>
      <c r="V15" s="10">
        <f>Calculations!X96</f>
        <v>0</v>
      </c>
      <c r="W15" s="10">
        <f>Calculations!Y96</f>
        <v>0</v>
      </c>
      <c r="X15" s="10">
        <f>Calculations!Z96</f>
        <v>0</v>
      </c>
      <c r="Y15" s="10">
        <f>Calculations!AA96</f>
        <v>0</v>
      </c>
      <c r="Z15" s="10">
        <f>Calculations!AB96</f>
        <v>0</v>
      </c>
      <c r="AA15" s="10">
        <f>Calculations!AC96</f>
        <v>0</v>
      </c>
      <c r="AB15" s="10">
        <f>Calculations!AD96</f>
        <v>0</v>
      </c>
      <c r="AC15" s="10">
        <f>Calculations!AE96</f>
        <v>0</v>
      </c>
      <c r="AD15" s="10">
        <f>Calculations!AF96</f>
        <v>0</v>
      </c>
      <c r="AE15" s="10">
        <f>Calculations!AG96</f>
        <v>0</v>
      </c>
      <c r="AF15" s="10">
        <f>Calculations!AH96</f>
        <v>0</v>
      </c>
      <c r="AG15" s="10" t="e">
        <f>Calculations!#REF!</f>
        <v>#REF!</v>
      </c>
    </row>
    <row r="16" spans="1:33" x14ac:dyDescent="0.25">
      <c r="A16" t="s">
        <v>163</v>
      </c>
      <c r="B16" s="10">
        <f>Calculations!D97</f>
        <v>0</v>
      </c>
      <c r="C16" s="10">
        <f>Calculations!E97</f>
        <v>0</v>
      </c>
      <c r="D16" s="10">
        <f>Calculations!F97</f>
        <v>0</v>
      </c>
      <c r="E16" s="10">
        <f>Calculations!G97</f>
        <v>0</v>
      </c>
      <c r="F16" s="10">
        <f>Calculations!H97</f>
        <v>0</v>
      </c>
      <c r="G16" s="10">
        <f>Calculations!I97</f>
        <v>0</v>
      </c>
      <c r="H16" s="10">
        <f>Calculations!J97</f>
        <v>0</v>
      </c>
      <c r="I16" s="10">
        <f>Calculations!K97</f>
        <v>0</v>
      </c>
      <c r="J16" s="10">
        <f>Calculations!L97</f>
        <v>0</v>
      </c>
      <c r="K16" s="10">
        <f>Calculations!M97</f>
        <v>0</v>
      </c>
      <c r="L16" s="10">
        <f>Calculations!N97</f>
        <v>0</v>
      </c>
      <c r="M16" s="10">
        <f>Calculations!O97</f>
        <v>0</v>
      </c>
      <c r="N16" s="10">
        <f>Calculations!P97</f>
        <v>0</v>
      </c>
      <c r="O16" s="10">
        <f>Calculations!Q97</f>
        <v>0</v>
      </c>
      <c r="P16" s="10">
        <f>Calculations!R97</f>
        <v>0</v>
      </c>
      <c r="Q16" s="10">
        <f>Calculations!S97</f>
        <v>0</v>
      </c>
      <c r="R16" s="10">
        <f>Calculations!T97</f>
        <v>0</v>
      </c>
      <c r="S16" s="10">
        <f>Calculations!U97</f>
        <v>0</v>
      </c>
      <c r="T16" s="10">
        <f>Calculations!V97</f>
        <v>0</v>
      </c>
      <c r="U16" s="10">
        <f>Calculations!W97</f>
        <v>0</v>
      </c>
      <c r="V16" s="10">
        <f>Calculations!X97</f>
        <v>0</v>
      </c>
      <c r="W16" s="10">
        <f>Calculations!Y97</f>
        <v>0</v>
      </c>
      <c r="X16" s="10">
        <f>Calculations!Z97</f>
        <v>0</v>
      </c>
      <c r="Y16" s="10">
        <f>Calculations!AA97</f>
        <v>0</v>
      </c>
      <c r="Z16" s="10">
        <f>Calculations!AB97</f>
        <v>0</v>
      </c>
      <c r="AA16" s="10">
        <f>Calculations!AC97</f>
        <v>0</v>
      </c>
      <c r="AB16" s="10">
        <f>Calculations!AD97</f>
        <v>0</v>
      </c>
      <c r="AC16" s="10">
        <f>Calculations!AE97</f>
        <v>0</v>
      </c>
      <c r="AD16" s="10">
        <f>Calculations!AF97</f>
        <v>0</v>
      </c>
      <c r="AE16" s="10">
        <f>Calculations!AG97</f>
        <v>0</v>
      </c>
      <c r="AF16" s="10">
        <f>Calculations!AH97</f>
        <v>0</v>
      </c>
      <c r="AG16" s="10" t="e">
        <f>Calculations!#REF!</f>
        <v>#REF!</v>
      </c>
    </row>
    <row r="17" spans="1:33" x14ac:dyDescent="0.25">
      <c r="A17" t="s">
        <v>164</v>
      </c>
      <c r="B17" s="10">
        <f>Calculations!D98</f>
        <v>0</v>
      </c>
      <c r="C17" s="10">
        <f>Calculations!E98</f>
        <v>0</v>
      </c>
      <c r="D17" s="10">
        <f>Calculations!F98</f>
        <v>0</v>
      </c>
      <c r="E17" s="10">
        <f>Calculations!G98</f>
        <v>0</v>
      </c>
      <c r="F17" s="10">
        <f>Calculations!H98</f>
        <v>0</v>
      </c>
      <c r="G17" s="10">
        <f>Calculations!I98</f>
        <v>0</v>
      </c>
      <c r="H17" s="10">
        <f>Calculations!J98</f>
        <v>0</v>
      </c>
      <c r="I17" s="10">
        <f>Calculations!K98</f>
        <v>0</v>
      </c>
      <c r="J17" s="10">
        <f>Calculations!L98</f>
        <v>0</v>
      </c>
      <c r="K17" s="10">
        <f>Calculations!M98</f>
        <v>0</v>
      </c>
      <c r="L17" s="10">
        <f>Calculations!N98</f>
        <v>0</v>
      </c>
      <c r="M17" s="10">
        <f>Calculations!O98</f>
        <v>0</v>
      </c>
      <c r="N17" s="10">
        <f>Calculations!P98</f>
        <v>0</v>
      </c>
      <c r="O17" s="10">
        <f>Calculations!Q98</f>
        <v>0</v>
      </c>
      <c r="P17" s="10">
        <f>Calculations!R98</f>
        <v>0</v>
      </c>
      <c r="Q17" s="10">
        <f>Calculations!S98</f>
        <v>0</v>
      </c>
      <c r="R17" s="10">
        <f>Calculations!T98</f>
        <v>0</v>
      </c>
      <c r="S17" s="10">
        <f>Calculations!U98</f>
        <v>0</v>
      </c>
      <c r="T17" s="10">
        <f>Calculations!V98</f>
        <v>0</v>
      </c>
      <c r="U17" s="10">
        <f>Calculations!W98</f>
        <v>0</v>
      </c>
      <c r="V17" s="10">
        <f>Calculations!X98</f>
        <v>0</v>
      </c>
      <c r="W17" s="10">
        <f>Calculations!Y98</f>
        <v>0</v>
      </c>
      <c r="X17" s="10">
        <f>Calculations!Z98</f>
        <v>0</v>
      </c>
      <c r="Y17" s="10">
        <f>Calculations!AA98</f>
        <v>0</v>
      </c>
      <c r="Z17" s="10">
        <f>Calculations!AB98</f>
        <v>0</v>
      </c>
      <c r="AA17" s="10">
        <f>Calculations!AC98</f>
        <v>0</v>
      </c>
      <c r="AB17" s="10">
        <f>Calculations!AD98</f>
        <v>0</v>
      </c>
      <c r="AC17" s="10">
        <f>Calculations!AE98</f>
        <v>0</v>
      </c>
      <c r="AD17" s="10">
        <f>Calculations!AF98</f>
        <v>0</v>
      </c>
      <c r="AE17" s="10">
        <f>Calculations!AG98</f>
        <v>0</v>
      </c>
      <c r="AF17" s="10">
        <f>Calculations!AH98</f>
        <v>0</v>
      </c>
      <c r="AG17" s="10" t="e">
        <f>Calculations!#REF!</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J93"/>
  <sheetViews>
    <sheetView workbookViewId="0">
      <selection activeCell="B15" sqref="B15"/>
    </sheetView>
  </sheetViews>
  <sheetFormatPr defaultColWidth="36.5703125" defaultRowHeight="15" x14ac:dyDescent="0.25"/>
  <sheetData>
    <row r="1" spans="1:36" x14ac:dyDescent="0.25">
      <c r="A1" t="s">
        <v>183</v>
      </c>
    </row>
    <row r="2" spans="1:36" x14ac:dyDescent="0.25">
      <c r="A2" t="s">
        <v>356</v>
      </c>
    </row>
    <row r="3" spans="1:36" x14ac:dyDescent="0.25">
      <c r="A3" t="s">
        <v>357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281</v>
      </c>
    </row>
    <row r="6" spans="1:36" x14ac:dyDescent="0.25">
      <c r="A6" t="s">
        <v>2</v>
      </c>
      <c r="C6" t="s">
        <v>301</v>
      </c>
    </row>
    <row r="7" spans="1:36" x14ac:dyDescent="0.25">
      <c r="A7" t="s">
        <v>188</v>
      </c>
      <c r="C7" t="s">
        <v>302</v>
      </c>
    </row>
    <row r="8" spans="1:36" x14ac:dyDescent="0.25">
      <c r="A8" t="s">
        <v>189</v>
      </c>
      <c r="B8" t="s">
        <v>358</v>
      </c>
      <c r="C8" t="s">
        <v>359</v>
      </c>
      <c r="D8" t="s">
        <v>190</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191</v>
      </c>
      <c r="B9" t="s">
        <v>360</v>
      </c>
      <c r="C9" t="s">
        <v>361</v>
      </c>
      <c r="D9" t="s">
        <v>190</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192</v>
      </c>
      <c r="B10" t="s">
        <v>362</v>
      </c>
      <c r="C10" t="s">
        <v>363</v>
      </c>
      <c r="D10" t="s">
        <v>190</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193</v>
      </c>
      <c r="B11" t="s">
        <v>364</v>
      </c>
      <c r="C11" t="s">
        <v>365</v>
      </c>
      <c r="D11" t="s">
        <v>190</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366</v>
      </c>
      <c r="C12" t="s">
        <v>367</v>
      </c>
      <c r="D12" t="s">
        <v>190</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368</v>
      </c>
      <c r="C13" t="s">
        <v>369</v>
      </c>
      <c r="D13" t="s">
        <v>190</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370</v>
      </c>
      <c r="C14" t="s">
        <v>371</v>
      </c>
      <c r="D14" t="s">
        <v>190</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196</v>
      </c>
      <c r="B15" t="s">
        <v>372</v>
      </c>
      <c r="C15" t="s">
        <v>373</v>
      </c>
      <c r="D15" t="s">
        <v>190</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197</v>
      </c>
      <c r="B16" t="s">
        <v>374</v>
      </c>
      <c r="C16" t="s">
        <v>375</v>
      </c>
      <c r="D16" t="s">
        <v>190</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198</v>
      </c>
      <c r="B17" t="s">
        <v>376</v>
      </c>
      <c r="C17" t="s">
        <v>377</v>
      </c>
      <c r="D17" t="s">
        <v>190</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199</v>
      </c>
      <c r="C18" t="s">
        <v>303</v>
      </c>
    </row>
    <row r="19" spans="1:36" x14ac:dyDescent="0.25">
      <c r="A19" t="s">
        <v>189</v>
      </c>
      <c r="B19" t="s">
        <v>378</v>
      </c>
      <c r="C19" t="s">
        <v>379</v>
      </c>
      <c r="D19" t="s">
        <v>190</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192</v>
      </c>
      <c r="B20" t="s">
        <v>380</v>
      </c>
      <c r="C20" t="s">
        <v>381</v>
      </c>
      <c r="D20" t="s">
        <v>190</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197</v>
      </c>
      <c r="B21" t="s">
        <v>382</v>
      </c>
      <c r="C21" t="s">
        <v>383</v>
      </c>
      <c r="D21" t="s">
        <v>190</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200</v>
      </c>
      <c r="B22" t="s">
        <v>384</v>
      </c>
      <c r="C22" t="s">
        <v>385</v>
      </c>
      <c r="D22" t="s">
        <v>190</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201</v>
      </c>
      <c r="B23" t="s">
        <v>386</v>
      </c>
      <c r="C23" t="s">
        <v>387</v>
      </c>
      <c r="D23" t="s">
        <v>190</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198</v>
      </c>
      <c r="B24" t="s">
        <v>388</v>
      </c>
      <c r="C24" t="s">
        <v>389</v>
      </c>
      <c r="D24" t="s">
        <v>190</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202</v>
      </c>
      <c r="C25" t="s">
        <v>304</v>
      </c>
    </row>
    <row r="26" spans="1:36" x14ac:dyDescent="0.25">
      <c r="A26" t="s">
        <v>203</v>
      </c>
      <c r="B26" t="s">
        <v>390</v>
      </c>
      <c r="C26" t="s">
        <v>391</v>
      </c>
      <c r="D26" t="s">
        <v>190</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204</v>
      </c>
      <c r="B27" t="s">
        <v>392</v>
      </c>
      <c r="C27" t="s">
        <v>393</v>
      </c>
      <c r="D27" t="s">
        <v>190</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394</v>
      </c>
      <c r="C28" t="s">
        <v>395</v>
      </c>
      <c r="D28" t="s">
        <v>190</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396</v>
      </c>
      <c r="C29" t="s">
        <v>397</v>
      </c>
      <c r="D29" t="s">
        <v>190</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205</v>
      </c>
      <c r="B30" t="s">
        <v>398</v>
      </c>
      <c r="C30" t="s">
        <v>399</v>
      </c>
      <c r="D30" t="s">
        <v>190</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198</v>
      </c>
      <c r="B31" t="s">
        <v>400</v>
      </c>
      <c r="C31" t="s">
        <v>401</v>
      </c>
      <c r="D31" t="s">
        <v>190</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206</v>
      </c>
      <c r="C32" t="s">
        <v>305</v>
      </c>
    </row>
    <row r="33" spans="1:36" x14ac:dyDescent="0.25">
      <c r="A33" t="s">
        <v>203</v>
      </c>
      <c r="B33" t="s">
        <v>402</v>
      </c>
      <c r="C33" t="s">
        <v>403</v>
      </c>
      <c r="D33" t="s">
        <v>190</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204</v>
      </c>
      <c r="B34" t="s">
        <v>404</v>
      </c>
      <c r="C34" t="s">
        <v>405</v>
      </c>
      <c r="D34" t="s">
        <v>190</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406</v>
      </c>
      <c r="C35" t="s">
        <v>407</v>
      </c>
      <c r="D35" t="s">
        <v>190</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198</v>
      </c>
      <c r="B36" t="s">
        <v>408</v>
      </c>
      <c r="C36" t="s">
        <v>409</v>
      </c>
      <c r="D36" t="s">
        <v>190</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207</v>
      </c>
      <c r="C37" t="s">
        <v>306</v>
      </c>
    </row>
    <row r="38" spans="1:36" x14ac:dyDescent="0.25">
      <c r="A38" t="s">
        <v>203</v>
      </c>
      <c r="B38" t="s">
        <v>410</v>
      </c>
      <c r="C38" t="s">
        <v>411</v>
      </c>
      <c r="D38" t="s">
        <v>190</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204</v>
      </c>
      <c r="B39" t="s">
        <v>412</v>
      </c>
      <c r="C39" t="s">
        <v>413</v>
      </c>
      <c r="D39" t="s">
        <v>190</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198</v>
      </c>
      <c r="B40" t="s">
        <v>414</v>
      </c>
      <c r="C40" t="s">
        <v>415</v>
      </c>
      <c r="D40" t="s">
        <v>190</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208</v>
      </c>
      <c r="C41" t="s">
        <v>307</v>
      </c>
    </row>
    <row r="42" spans="1:36" x14ac:dyDescent="0.25">
      <c r="A42" t="s">
        <v>209</v>
      </c>
      <c r="B42" t="s">
        <v>416</v>
      </c>
      <c r="C42" t="s">
        <v>417</v>
      </c>
      <c r="D42" t="s">
        <v>190</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210</v>
      </c>
      <c r="B43" t="s">
        <v>418</v>
      </c>
      <c r="C43" t="s">
        <v>419</v>
      </c>
      <c r="D43" t="s">
        <v>190</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308</v>
      </c>
    </row>
    <row r="45" spans="1:36" x14ac:dyDescent="0.25">
      <c r="A45" t="s">
        <v>188</v>
      </c>
      <c r="C45" t="s">
        <v>309</v>
      </c>
    </row>
    <row r="46" spans="1:36" x14ac:dyDescent="0.25">
      <c r="A46" t="s">
        <v>211</v>
      </c>
      <c r="B46" t="s">
        <v>420</v>
      </c>
      <c r="C46" t="s">
        <v>421</v>
      </c>
      <c r="D46" t="s">
        <v>212</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213</v>
      </c>
      <c r="B47" t="s">
        <v>422</v>
      </c>
      <c r="C47" t="s">
        <v>423</v>
      </c>
      <c r="D47" t="s">
        <v>214</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215</v>
      </c>
      <c r="B48" t="s">
        <v>424</v>
      </c>
      <c r="C48" t="s">
        <v>425</v>
      </c>
      <c r="D48" t="s">
        <v>216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217</v>
      </c>
      <c r="B49" t="s">
        <v>426</v>
      </c>
      <c r="C49" t="s">
        <v>427</v>
      </c>
      <c r="D49" t="s">
        <v>218</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219</v>
      </c>
      <c r="B50" t="s">
        <v>428</v>
      </c>
      <c r="C50" t="s">
        <v>429</v>
      </c>
      <c r="D50" t="s">
        <v>218</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220</v>
      </c>
      <c r="C51" t="s">
        <v>310</v>
      </c>
    </row>
    <row r="52" spans="1:36" x14ac:dyDescent="0.25">
      <c r="A52" t="s">
        <v>221</v>
      </c>
      <c r="B52" t="s">
        <v>430</v>
      </c>
      <c r="C52" t="s">
        <v>431</v>
      </c>
      <c r="D52" t="s">
        <v>222</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213</v>
      </c>
      <c r="B53" t="s">
        <v>432</v>
      </c>
      <c r="C53" t="s">
        <v>433</v>
      </c>
      <c r="D53" t="s">
        <v>214</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223</v>
      </c>
      <c r="B54" t="s">
        <v>434</v>
      </c>
      <c r="C54" t="s">
        <v>435</v>
      </c>
      <c r="D54" t="s">
        <v>224</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225</v>
      </c>
      <c r="B55" t="s">
        <v>436</v>
      </c>
      <c r="C55" t="s">
        <v>437</v>
      </c>
      <c r="D55" t="s">
        <v>222</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226</v>
      </c>
      <c r="B56" t="s">
        <v>438</v>
      </c>
      <c r="C56" t="s">
        <v>439</v>
      </c>
      <c r="D56" t="s">
        <v>224</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227</v>
      </c>
      <c r="C57" t="s">
        <v>311</v>
      </c>
    </row>
    <row r="58" spans="1:36" x14ac:dyDescent="0.25">
      <c r="A58" t="s">
        <v>228</v>
      </c>
      <c r="B58" t="s">
        <v>440</v>
      </c>
      <c r="C58" t="s">
        <v>441</v>
      </c>
      <c r="D58" t="s">
        <v>229</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230</v>
      </c>
      <c r="B59" t="s">
        <v>442</v>
      </c>
      <c r="C59" t="s">
        <v>443</v>
      </c>
      <c r="D59" t="s">
        <v>229</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231</v>
      </c>
      <c r="B60" t="s">
        <v>444</v>
      </c>
      <c r="C60" t="s">
        <v>445</v>
      </c>
      <c r="D60" t="s">
        <v>229</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232</v>
      </c>
      <c r="B61" t="s">
        <v>446</v>
      </c>
      <c r="C61" t="s">
        <v>447</v>
      </c>
      <c r="D61" t="s">
        <v>229</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233</v>
      </c>
      <c r="C62" t="s">
        <v>312</v>
      </c>
    </row>
    <row r="63" spans="1:36" x14ac:dyDescent="0.25">
      <c r="A63" t="s">
        <v>209</v>
      </c>
      <c r="B63" t="s">
        <v>448</v>
      </c>
      <c r="C63" t="s">
        <v>449</v>
      </c>
      <c r="D63" t="s">
        <v>234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210</v>
      </c>
      <c r="B64" t="s">
        <v>450</v>
      </c>
      <c r="C64" t="s">
        <v>451</v>
      </c>
      <c r="D64" t="s">
        <v>234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235</v>
      </c>
      <c r="C65" t="s">
        <v>313</v>
      </c>
    </row>
    <row r="66" spans="1:36" x14ac:dyDescent="0.25">
      <c r="A66" t="s">
        <v>236</v>
      </c>
      <c r="C66" t="s">
        <v>314</v>
      </c>
    </row>
    <row r="67" spans="1:36" x14ac:dyDescent="0.25">
      <c r="A67" t="s">
        <v>237</v>
      </c>
      <c r="B67" t="s">
        <v>452</v>
      </c>
      <c r="C67" t="s">
        <v>453</v>
      </c>
      <c r="D67" t="s">
        <v>238</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239</v>
      </c>
      <c r="B68" t="s">
        <v>454</v>
      </c>
      <c r="C68" t="s">
        <v>455</v>
      </c>
      <c r="D68" t="s">
        <v>238</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240</v>
      </c>
      <c r="B69" t="s">
        <v>456</v>
      </c>
      <c r="C69" t="s">
        <v>457</v>
      </c>
      <c r="D69" t="s">
        <v>238</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220</v>
      </c>
      <c r="C70" t="s">
        <v>315</v>
      </c>
    </row>
    <row r="71" spans="1:36" x14ac:dyDescent="0.25">
      <c r="A71" t="s">
        <v>237</v>
      </c>
      <c r="B71" t="s">
        <v>458</v>
      </c>
      <c r="C71" t="s">
        <v>459</v>
      </c>
      <c r="D71" t="s">
        <v>238</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239</v>
      </c>
      <c r="B72" t="s">
        <v>460</v>
      </c>
      <c r="C72" t="s">
        <v>461</v>
      </c>
      <c r="D72" t="s">
        <v>238</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240</v>
      </c>
      <c r="B73" t="s">
        <v>462</v>
      </c>
      <c r="C73" t="s">
        <v>463</v>
      </c>
      <c r="D73" t="s">
        <v>238</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241</v>
      </c>
      <c r="C74" t="s">
        <v>316</v>
      </c>
    </row>
    <row r="75" spans="1:36" x14ac:dyDescent="0.25">
      <c r="A75" t="s">
        <v>242</v>
      </c>
      <c r="C75" t="s">
        <v>317</v>
      </c>
    </row>
    <row r="76" spans="1:36" x14ac:dyDescent="0.25">
      <c r="A76" t="s">
        <v>181</v>
      </c>
      <c r="C76" t="s">
        <v>318</v>
      </c>
    </row>
    <row r="77" spans="1:36" x14ac:dyDescent="0.25">
      <c r="A77" t="s">
        <v>243</v>
      </c>
      <c r="B77" t="s">
        <v>464</v>
      </c>
      <c r="C77" t="s">
        <v>465</v>
      </c>
      <c r="D77" t="s">
        <v>244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245</v>
      </c>
      <c r="B78" t="s">
        <v>466</v>
      </c>
      <c r="C78" t="s">
        <v>467</v>
      </c>
      <c r="D78" t="s">
        <v>244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246</v>
      </c>
      <c r="B79" t="s">
        <v>468</v>
      </c>
      <c r="C79" t="s">
        <v>469</v>
      </c>
      <c r="D79" t="s">
        <v>244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198</v>
      </c>
      <c r="B80" t="s">
        <v>470</v>
      </c>
      <c r="C80" t="s">
        <v>471</v>
      </c>
      <c r="D80" t="s">
        <v>244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319</v>
      </c>
    </row>
    <row r="82" spans="1:36" x14ac:dyDescent="0.25">
      <c r="A82" t="s">
        <v>243</v>
      </c>
      <c r="B82" t="s">
        <v>472</v>
      </c>
      <c r="C82" t="s">
        <v>473</v>
      </c>
      <c r="D82" t="s">
        <v>247</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245</v>
      </c>
      <c r="B83" t="s">
        <v>474</v>
      </c>
      <c r="C83" t="s">
        <v>475</v>
      </c>
      <c r="D83" t="s">
        <v>247</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246</v>
      </c>
      <c r="B84" t="s">
        <v>476</v>
      </c>
      <c r="C84" t="s">
        <v>477</v>
      </c>
      <c r="D84" t="s">
        <v>247</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198</v>
      </c>
      <c r="B85" t="s">
        <v>478</v>
      </c>
      <c r="C85" t="s">
        <v>479</v>
      </c>
      <c r="D85" t="s">
        <v>247</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248</v>
      </c>
      <c r="C86" t="s">
        <v>320</v>
      </c>
    </row>
    <row r="87" spans="1:36" x14ac:dyDescent="0.25">
      <c r="A87" t="s">
        <v>249</v>
      </c>
      <c r="B87" t="s">
        <v>480</v>
      </c>
      <c r="C87" t="s">
        <v>481</v>
      </c>
      <c r="D87" t="s">
        <v>247</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250</v>
      </c>
      <c r="B88" t="s">
        <v>482</v>
      </c>
      <c r="C88" t="s">
        <v>483</v>
      </c>
      <c r="D88" t="s">
        <v>247</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251</v>
      </c>
      <c r="C89" t="s">
        <v>321</v>
      </c>
    </row>
    <row r="90" spans="1:36" x14ac:dyDescent="0.25">
      <c r="A90" t="s">
        <v>243</v>
      </c>
      <c r="B90" t="s">
        <v>484</v>
      </c>
      <c r="C90" t="s">
        <v>485</v>
      </c>
      <c r="D90" t="s">
        <v>252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245</v>
      </c>
      <c r="B91" t="s">
        <v>486</v>
      </c>
      <c r="C91" t="s">
        <v>487</v>
      </c>
      <c r="D91" t="s">
        <v>252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246</v>
      </c>
      <c r="B92" t="s">
        <v>488</v>
      </c>
      <c r="C92" t="s">
        <v>489</v>
      </c>
      <c r="D92" t="s">
        <v>252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198</v>
      </c>
      <c r="B93" t="s">
        <v>490</v>
      </c>
      <c r="C93" t="s">
        <v>491</v>
      </c>
      <c r="D93" t="s">
        <v>252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I93"/>
  <sheetViews>
    <sheetView topLeftCell="A70" workbookViewId="0">
      <selection activeCell="C80" sqref="C80"/>
    </sheetView>
  </sheetViews>
  <sheetFormatPr defaultRowHeight="15" x14ac:dyDescent="0.25"/>
  <cols>
    <col min="3" max="3" width="32.42578125" customWidth="1"/>
  </cols>
  <sheetData>
    <row r="1" spans="1:35" x14ac:dyDescent="0.25">
      <c r="A1" t="s">
        <v>183</v>
      </c>
    </row>
    <row r="2" spans="1:35" x14ac:dyDescent="0.25">
      <c r="A2" t="s">
        <v>611</v>
      </c>
    </row>
    <row r="3" spans="1:35" x14ac:dyDescent="0.25">
      <c r="A3" t="s">
        <v>612</v>
      </c>
    </row>
    <row r="4" spans="1:35" x14ac:dyDescent="0.25">
      <c r="A4" t="s">
        <v>184</v>
      </c>
    </row>
    <row r="5" spans="1:35" x14ac:dyDescent="0.25">
      <c r="B5" t="s">
        <v>185</v>
      </c>
      <c r="C5" t="s">
        <v>186</v>
      </c>
      <c r="D5" t="s">
        <v>187</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613</v>
      </c>
    </row>
    <row r="6" spans="1:35" x14ac:dyDescent="0.25">
      <c r="A6" t="s">
        <v>2</v>
      </c>
    </row>
    <row r="7" spans="1:35" x14ac:dyDescent="0.25">
      <c r="A7" t="s">
        <v>188</v>
      </c>
    </row>
    <row r="8" spans="1:35" x14ac:dyDescent="0.25">
      <c r="A8" t="s">
        <v>189</v>
      </c>
      <c r="B8" t="s">
        <v>614</v>
      </c>
      <c r="C8" t="s">
        <v>615</v>
      </c>
      <c r="D8" t="s">
        <v>190</v>
      </c>
      <c r="F8">
        <v>13.315578</v>
      </c>
      <c r="G8">
        <v>13.570746</v>
      </c>
      <c r="H8">
        <v>13.822851</v>
      </c>
      <c r="I8">
        <v>14.081016999999999</v>
      </c>
      <c r="J8">
        <v>14.338543</v>
      </c>
      <c r="K8">
        <v>14.596683000000001</v>
      </c>
      <c r="L8">
        <v>14.856007</v>
      </c>
      <c r="M8">
        <v>15.113205000000001</v>
      </c>
      <c r="N8">
        <v>15.364176</v>
      </c>
      <c r="O8">
        <v>15.610795</v>
      </c>
      <c r="P8">
        <v>15.855648</v>
      </c>
      <c r="Q8">
        <v>16.095499</v>
      </c>
      <c r="R8">
        <v>16.328896</v>
      </c>
      <c r="S8">
        <v>16.560500999999999</v>
      </c>
      <c r="T8">
        <v>16.79364</v>
      </c>
      <c r="U8">
        <v>17.026976000000001</v>
      </c>
      <c r="V8">
        <v>17.258600000000001</v>
      </c>
      <c r="W8">
        <v>17.487826999999999</v>
      </c>
      <c r="X8">
        <v>17.718792000000001</v>
      </c>
      <c r="Y8">
        <v>17.949728</v>
      </c>
      <c r="Z8">
        <v>18.178336999999999</v>
      </c>
      <c r="AA8">
        <v>18.406141000000002</v>
      </c>
      <c r="AB8">
        <v>18.633220999999999</v>
      </c>
      <c r="AC8">
        <v>18.859971999999999</v>
      </c>
      <c r="AD8">
        <v>19.086086000000002</v>
      </c>
      <c r="AE8">
        <v>19.312725</v>
      </c>
      <c r="AF8">
        <v>19.538191000000001</v>
      </c>
      <c r="AG8">
        <v>19.762443999999999</v>
      </c>
      <c r="AH8">
        <v>19.985924000000001</v>
      </c>
      <c r="AI8" s="21">
        <v>1.4999999999999999E-2</v>
      </c>
    </row>
    <row r="9" spans="1:35" x14ac:dyDescent="0.25">
      <c r="A9" t="s">
        <v>191</v>
      </c>
      <c r="B9" t="s">
        <v>616</v>
      </c>
      <c r="C9" t="s">
        <v>617</v>
      </c>
      <c r="D9" t="s">
        <v>190</v>
      </c>
      <c r="F9">
        <v>31.010973</v>
      </c>
      <c r="G9">
        <v>31.191192999999998</v>
      </c>
      <c r="H9">
        <v>31.367004000000001</v>
      </c>
      <c r="I9">
        <v>31.545936999999999</v>
      </c>
      <c r="J9">
        <v>31.728054</v>
      </c>
      <c r="K9">
        <v>31.914145999999999</v>
      </c>
      <c r="L9">
        <v>32.103335999999999</v>
      </c>
      <c r="M9">
        <v>32.291443000000001</v>
      </c>
      <c r="N9">
        <v>32.472884999999998</v>
      </c>
      <c r="O9">
        <v>32.650379000000001</v>
      </c>
      <c r="P9">
        <v>32.828147999999999</v>
      </c>
      <c r="Q9">
        <v>33.003276999999997</v>
      </c>
      <c r="R9">
        <v>33.172893999999999</v>
      </c>
      <c r="S9">
        <v>33.339801999999999</v>
      </c>
      <c r="T9">
        <v>33.508488</v>
      </c>
      <c r="U9">
        <v>33.676701000000001</v>
      </c>
      <c r="V9">
        <v>33.844833000000001</v>
      </c>
      <c r="W9">
        <v>34.012619000000001</v>
      </c>
      <c r="X9">
        <v>34.183968</v>
      </c>
      <c r="Y9">
        <v>34.355839000000003</v>
      </c>
      <c r="Z9">
        <v>34.525658</v>
      </c>
      <c r="AA9">
        <v>34.694195000000001</v>
      </c>
      <c r="AB9">
        <v>34.861164000000002</v>
      </c>
      <c r="AC9">
        <v>35.026974000000003</v>
      </c>
      <c r="AD9">
        <v>35.191212</v>
      </c>
      <c r="AE9">
        <v>35.356566999999998</v>
      </c>
      <c r="AF9">
        <v>35.521110999999998</v>
      </c>
      <c r="AG9">
        <v>35.685035999999997</v>
      </c>
      <c r="AH9">
        <v>35.849113000000003</v>
      </c>
      <c r="AI9" s="21">
        <v>5.0000000000000001E-3</v>
      </c>
    </row>
    <row r="10" spans="1:35" x14ac:dyDescent="0.25">
      <c r="A10" t="s">
        <v>192</v>
      </c>
      <c r="B10" t="s">
        <v>618</v>
      </c>
      <c r="C10" t="s">
        <v>619</v>
      </c>
      <c r="D10" t="s">
        <v>190</v>
      </c>
      <c r="F10">
        <v>1.3211980000000001</v>
      </c>
      <c r="G10">
        <v>1.3192429999999999</v>
      </c>
      <c r="H10">
        <v>1.317296</v>
      </c>
      <c r="I10">
        <v>1.3153570000000001</v>
      </c>
      <c r="J10">
        <v>1.313426</v>
      </c>
      <c r="K10">
        <v>1.3115030000000001</v>
      </c>
      <c r="L10">
        <v>1.3095870000000001</v>
      </c>
      <c r="M10">
        <v>1.307679</v>
      </c>
      <c r="N10">
        <v>1.3057799999999999</v>
      </c>
      <c r="O10">
        <v>1.3038860000000001</v>
      </c>
      <c r="P10">
        <v>1.302001</v>
      </c>
      <c r="Q10">
        <v>1.300122</v>
      </c>
      <c r="R10">
        <v>1.298251</v>
      </c>
      <c r="S10">
        <v>1.296387</v>
      </c>
      <c r="T10">
        <v>1.29453</v>
      </c>
      <c r="U10">
        <v>1.2926800000000001</v>
      </c>
      <c r="V10">
        <v>1.290837</v>
      </c>
      <c r="W10">
        <v>1.2890010000000001</v>
      </c>
      <c r="X10">
        <v>1.2871710000000001</v>
      </c>
      <c r="Y10">
        <v>1.2853479999999999</v>
      </c>
      <c r="Z10">
        <v>1.283531</v>
      </c>
      <c r="AA10">
        <v>1.2817210000000001</v>
      </c>
      <c r="AB10">
        <v>1.2799179999999999</v>
      </c>
      <c r="AC10">
        <v>1.2781199999999999</v>
      </c>
      <c r="AD10">
        <v>1.27633</v>
      </c>
      <c r="AE10">
        <v>1.274545</v>
      </c>
      <c r="AF10">
        <v>1.2727660000000001</v>
      </c>
      <c r="AG10">
        <v>1.270993</v>
      </c>
      <c r="AH10">
        <v>1.2692270000000001</v>
      </c>
      <c r="AI10" s="21">
        <v>-1E-3</v>
      </c>
    </row>
    <row r="11" spans="1:35" x14ac:dyDescent="0.25">
      <c r="A11" t="s">
        <v>193</v>
      </c>
      <c r="B11" t="s">
        <v>620</v>
      </c>
      <c r="C11" t="s">
        <v>621</v>
      </c>
      <c r="D11" t="s">
        <v>190</v>
      </c>
      <c r="F11">
        <v>62.066788000000003</v>
      </c>
      <c r="G11">
        <v>62.868740000000003</v>
      </c>
      <c r="H11">
        <v>63.678131</v>
      </c>
      <c r="I11">
        <v>64.503296000000006</v>
      </c>
      <c r="J11">
        <v>65.321770000000001</v>
      </c>
      <c r="K11">
        <v>66.136948000000004</v>
      </c>
      <c r="L11">
        <v>66.951583999999997</v>
      </c>
      <c r="M11">
        <v>67.756225999999998</v>
      </c>
      <c r="N11">
        <v>68.541175999999993</v>
      </c>
      <c r="O11">
        <v>69.310355999999999</v>
      </c>
      <c r="P11">
        <v>70.070587000000003</v>
      </c>
      <c r="Q11">
        <v>70.812531000000007</v>
      </c>
      <c r="R11">
        <v>71.531357</v>
      </c>
      <c r="S11">
        <v>72.239448999999993</v>
      </c>
      <c r="T11">
        <v>72.944846999999996</v>
      </c>
      <c r="U11">
        <v>73.643249999999995</v>
      </c>
      <c r="V11">
        <v>74.338699000000005</v>
      </c>
      <c r="W11">
        <v>75.029205000000005</v>
      </c>
      <c r="X11">
        <v>75.724936999999997</v>
      </c>
      <c r="Y11">
        <v>76.420006000000001</v>
      </c>
      <c r="Z11">
        <v>77.106728000000004</v>
      </c>
      <c r="AA11">
        <v>77.789856</v>
      </c>
      <c r="AB11">
        <v>78.469795000000005</v>
      </c>
      <c r="AC11">
        <v>79.146407999999994</v>
      </c>
      <c r="AD11">
        <v>79.816353000000007</v>
      </c>
      <c r="AE11">
        <v>80.482451999999995</v>
      </c>
      <c r="AF11">
        <v>81.140998999999994</v>
      </c>
      <c r="AG11">
        <v>81.790313999999995</v>
      </c>
      <c r="AH11">
        <v>82.431442000000004</v>
      </c>
      <c r="AI11" s="21">
        <v>0.01</v>
      </c>
    </row>
    <row r="12" spans="1:35" x14ac:dyDescent="0.25">
      <c r="A12" t="s">
        <v>194</v>
      </c>
      <c r="B12" t="s">
        <v>622</v>
      </c>
      <c r="C12" t="s">
        <v>623</v>
      </c>
      <c r="D12" t="s">
        <v>190</v>
      </c>
      <c r="F12">
        <v>5.4549620000000001</v>
      </c>
      <c r="G12">
        <v>5.405786</v>
      </c>
      <c r="H12">
        <v>5.3574520000000003</v>
      </c>
      <c r="I12">
        <v>5.3095049999999997</v>
      </c>
      <c r="J12">
        <v>5.2618830000000001</v>
      </c>
      <c r="K12">
        <v>5.215992</v>
      </c>
      <c r="L12">
        <v>5.1721000000000004</v>
      </c>
      <c r="M12">
        <v>5.1304889999999999</v>
      </c>
      <c r="N12">
        <v>5.0911799999999996</v>
      </c>
      <c r="O12">
        <v>5.0534650000000001</v>
      </c>
      <c r="P12">
        <v>5.0174200000000004</v>
      </c>
      <c r="Q12">
        <v>4.9827329999999996</v>
      </c>
      <c r="R12">
        <v>4.9490759999999998</v>
      </c>
      <c r="S12">
        <v>4.9163410000000001</v>
      </c>
      <c r="T12">
        <v>4.8843360000000002</v>
      </c>
      <c r="U12">
        <v>4.8536840000000003</v>
      </c>
      <c r="V12">
        <v>4.8241370000000003</v>
      </c>
      <c r="W12">
        <v>4.7953789999999996</v>
      </c>
      <c r="X12">
        <v>4.7674130000000003</v>
      </c>
      <c r="Y12">
        <v>4.7396039999999999</v>
      </c>
      <c r="Z12">
        <v>4.710267</v>
      </c>
      <c r="AA12">
        <v>4.6794609999999999</v>
      </c>
      <c r="AB12">
        <v>4.6474070000000003</v>
      </c>
      <c r="AC12">
        <v>4.614363</v>
      </c>
      <c r="AD12">
        <v>4.5804809999999998</v>
      </c>
      <c r="AE12">
        <v>4.5451759999999997</v>
      </c>
      <c r="AF12">
        <v>4.5088460000000001</v>
      </c>
      <c r="AG12">
        <v>4.4718939999999998</v>
      </c>
      <c r="AH12">
        <v>4.4347300000000001</v>
      </c>
      <c r="AI12" s="21">
        <v>-7.0000000000000001E-3</v>
      </c>
    </row>
    <row r="13" spans="1:35" x14ac:dyDescent="0.25">
      <c r="A13" t="s">
        <v>153</v>
      </c>
      <c r="B13" t="s">
        <v>624</v>
      </c>
      <c r="C13" t="s">
        <v>625</v>
      </c>
      <c r="D13" t="s">
        <v>190</v>
      </c>
      <c r="F13">
        <v>5.2928980000000001</v>
      </c>
      <c r="G13">
        <v>5.2831060000000001</v>
      </c>
      <c r="H13">
        <v>5.2724070000000003</v>
      </c>
      <c r="I13">
        <v>5.2618099999999997</v>
      </c>
      <c r="J13">
        <v>5.2519349999999996</v>
      </c>
      <c r="K13">
        <v>5.2451020000000002</v>
      </c>
      <c r="L13">
        <v>5.2407050000000002</v>
      </c>
      <c r="M13">
        <v>5.2380440000000004</v>
      </c>
      <c r="N13">
        <v>5.2354919999999998</v>
      </c>
      <c r="O13">
        <v>5.2330779999999999</v>
      </c>
      <c r="P13">
        <v>5.2313200000000002</v>
      </c>
      <c r="Q13">
        <v>5.2297989999999999</v>
      </c>
      <c r="R13">
        <v>5.228008</v>
      </c>
      <c r="S13">
        <v>5.2259960000000003</v>
      </c>
      <c r="T13">
        <v>5.2241090000000003</v>
      </c>
      <c r="U13">
        <v>5.2214749999999999</v>
      </c>
      <c r="V13">
        <v>5.2180169999999997</v>
      </c>
      <c r="W13">
        <v>5.2139480000000002</v>
      </c>
      <c r="X13">
        <v>5.2102320000000004</v>
      </c>
      <c r="Y13">
        <v>5.207039</v>
      </c>
      <c r="Z13">
        <v>5.202483</v>
      </c>
      <c r="AA13">
        <v>5.196987</v>
      </c>
      <c r="AB13">
        <v>5.1909239999999999</v>
      </c>
      <c r="AC13">
        <v>5.1845889999999999</v>
      </c>
      <c r="AD13">
        <v>5.1779979999999997</v>
      </c>
      <c r="AE13">
        <v>5.1716179999999996</v>
      </c>
      <c r="AF13">
        <v>5.1653520000000004</v>
      </c>
      <c r="AG13">
        <v>5.1593140000000002</v>
      </c>
      <c r="AH13">
        <v>5.1537879999999996</v>
      </c>
      <c r="AI13" s="21">
        <v>-1E-3</v>
      </c>
    </row>
    <row r="14" spans="1:35" x14ac:dyDescent="0.25">
      <c r="A14" t="s">
        <v>195</v>
      </c>
      <c r="B14" t="s">
        <v>626</v>
      </c>
      <c r="C14" t="s">
        <v>627</v>
      </c>
      <c r="D14" t="s">
        <v>190</v>
      </c>
      <c r="F14">
        <v>3.901E-3</v>
      </c>
      <c r="G14">
        <v>7.0899999999999999E-3</v>
      </c>
      <c r="H14">
        <v>9.9970000000000007E-3</v>
      </c>
      <c r="I14">
        <v>1.2782999999999999E-2</v>
      </c>
      <c r="J14">
        <v>1.5616E-2</v>
      </c>
      <c r="K14">
        <v>1.8460000000000001E-2</v>
      </c>
      <c r="L14">
        <v>2.1281999999999999E-2</v>
      </c>
      <c r="M14">
        <v>2.4013E-2</v>
      </c>
      <c r="N14">
        <v>2.6530999999999999E-2</v>
      </c>
      <c r="O14">
        <v>2.8896999999999999E-2</v>
      </c>
      <c r="P14">
        <v>3.1215E-2</v>
      </c>
      <c r="Q14">
        <v>3.3522000000000003E-2</v>
      </c>
      <c r="R14">
        <v>3.5761000000000001E-2</v>
      </c>
      <c r="S14">
        <v>3.7892000000000002E-2</v>
      </c>
      <c r="T14">
        <v>3.9987000000000002E-2</v>
      </c>
      <c r="U14">
        <v>4.1972000000000002E-2</v>
      </c>
      <c r="V14">
        <v>4.3840999999999998E-2</v>
      </c>
      <c r="W14">
        <v>4.5630999999999998E-2</v>
      </c>
      <c r="X14">
        <v>4.7425000000000002E-2</v>
      </c>
      <c r="Y14">
        <v>4.9188999999999997E-2</v>
      </c>
      <c r="Z14">
        <v>5.0904999999999999E-2</v>
      </c>
      <c r="AA14">
        <v>5.2554999999999998E-2</v>
      </c>
      <c r="AB14">
        <v>5.4129999999999998E-2</v>
      </c>
      <c r="AC14">
        <v>5.5631E-2</v>
      </c>
      <c r="AD14">
        <v>5.7044999999999998E-2</v>
      </c>
      <c r="AE14">
        <v>5.8409000000000003E-2</v>
      </c>
      <c r="AF14">
        <v>5.9715999999999998E-2</v>
      </c>
      <c r="AG14">
        <v>6.0957999999999998E-2</v>
      </c>
      <c r="AH14">
        <v>6.2150999999999998E-2</v>
      </c>
      <c r="AI14" s="21">
        <v>0.104</v>
      </c>
    </row>
    <row r="15" spans="1:35" x14ac:dyDescent="0.25">
      <c r="A15" t="s">
        <v>196</v>
      </c>
      <c r="B15" t="s">
        <v>628</v>
      </c>
      <c r="C15" t="s">
        <v>629</v>
      </c>
      <c r="D15" t="s">
        <v>190</v>
      </c>
      <c r="F15">
        <v>3.2972389999999998</v>
      </c>
      <c r="G15">
        <v>3.2656149999999999</v>
      </c>
      <c r="H15">
        <v>3.2377530000000001</v>
      </c>
      <c r="I15">
        <v>3.2113849999999999</v>
      </c>
      <c r="J15">
        <v>3.186906</v>
      </c>
      <c r="K15">
        <v>3.163538</v>
      </c>
      <c r="L15">
        <v>3.1406529999999999</v>
      </c>
      <c r="M15">
        <v>3.1177139999999999</v>
      </c>
      <c r="N15">
        <v>3.0947770000000001</v>
      </c>
      <c r="O15">
        <v>3.0714139999999999</v>
      </c>
      <c r="P15">
        <v>3.0475460000000001</v>
      </c>
      <c r="Q15">
        <v>3.023053</v>
      </c>
      <c r="R15">
        <v>2.9979589999999998</v>
      </c>
      <c r="S15">
        <v>2.9721950000000001</v>
      </c>
      <c r="T15">
        <v>2.94591</v>
      </c>
      <c r="U15">
        <v>2.9204159999999999</v>
      </c>
      <c r="V15">
        <v>2.8956949999999999</v>
      </c>
      <c r="W15">
        <v>2.8719939999999999</v>
      </c>
      <c r="X15">
        <v>2.848303</v>
      </c>
      <c r="Y15">
        <v>2.8256489999999999</v>
      </c>
      <c r="Z15">
        <v>2.8041770000000001</v>
      </c>
      <c r="AA15">
        <v>2.7839320000000001</v>
      </c>
      <c r="AB15">
        <v>2.7650519999999998</v>
      </c>
      <c r="AC15">
        <v>2.7473010000000002</v>
      </c>
      <c r="AD15">
        <v>2.7304279999999999</v>
      </c>
      <c r="AE15">
        <v>2.713511</v>
      </c>
      <c r="AF15">
        <v>2.69659</v>
      </c>
      <c r="AG15">
        <v>2.679538</v>
      </c>
      <c r="AH15">
        <v>2.662318</v>
      </c>
      <c r="AI15" s="21">
        <v>-8.0000000000000002E-3</v>
      </c>
    </row>
    <row r="16" spans="1:35" x14ac:dyDescent="0.25">
      <c r="A16" t="s">
        <v>197</v>
      </c>
      <c r="B16" t="s">
        <v>630</v>
      </c>
      <c r="C16" t="s">
        <v>631</v>
      </c>
      <c r="D16" t="s">
        <v>190</v>
      </c>
      <c r="F16">
        <v>0.71603600000000001</v>
      </c>
      <c r="G16">
        <v>0.77875899999999998</v>
      </c>
      <c r="H16">
        <v>0.84013400000000005</v>
      </c>
      <c r="I16">
        <v>0.90150600000000003</v>
      </c>
      <c r="J16">
        <v>0.96045499999999995</v>
      </c>
      <c r="K16">
        <v>1.0181720000000001</v>
      </c>
      <c r="L16">
        <v>1.07555</v>
      </c>
      <c r="M16">
        <v>1.132757</v>
      </c>
      <c r="N16">
        <v>1.189252</v>
      </c>
      <c r="O16">
        <v>1.2455270000000001</v>
      </c>
      <c r="P16">
        <v>1.3019069999999999</v>
      </c>
      <c r="Q16">
        <v>1.3580190000000001</v>
      </c>
      <c r="R16">
        <v>1.41364</v>
      </c>
      <c r="S16">
        <v>1.469565</v>
      </c>
      <c r="T16">
        <v>1.5259419999999999</v>
      </c>
      <c r="U16">
        <v>1.5812489999999999</v>
      </c>
      <c r="V16">
        <v>1.635567</v>
      </c>
      <c r="W16">
        <v>1.68851</v>
      </c>
      <c r="X16">
        <v>1.741698</v>
      </c>
      <c r="Y16">
        <v>1.7939620000000001</v>
      </c>
      <c r="Z16">
        <v>1.844503</v>
      </c>
      <c r="AA16">
        <v>1.893613</v>
      </c>
      <c r="AB16">
        <v>1.9412290000000001</v>
      </c>
      <c r="AC16">
        <v>1.9875970000000001</v>
      </c>
      <c r="AD16">
        <v>2.0328300000000001</v>
      </c>
      <c r="AE16">
        <v>2.0777929999999998</v>
      </c>
      <c r="AF16">
        <v>2.1223239999999999</v>
      </c>
      <c r="AG16">
        <v>2.1664560000000002</v>
      </c>
      <c r="AH16">
        <v>2.2103090000000001</v>
      </c>
      <c r="AI16" s="21">
        <v>4.1000000000000002E-2</v>
      </c>
    </row>
    <row r="17" spans="1:35" x14ac:dyDescent="0.25">
      <c r="A17" t="s">
        <v>198</v>
      </c>
      <c r="B17" t="s">
        <v>632</v>
      </c>
      <c r="C17" t="s">
        <v>633</v>
      </c>
      <c r="D17" t="s">
        <v>190</v>
      </c>
      <c r="F17">
        <v>122.47957599999999</v>
      </c>
      <c r="G17">
        <v>123.690269</v>
      </c>
      <c r="H17">
        <v>124.90303</v>
      </c>
      <c r="I17">
        <v>126.14258599999999</v>
      </c>
      <c r="J17">
        <v>127.378601</v>
      </c>
      <c r="K17">
        <v>128.620544</v>
      </c>
      <c r="L17">
        <v>129.870789</v>
      </c>
      <c r="M17">
        <v>131.111557</v>
      </c>
      <c r="N17">
        <v>132.32124300000001</v>
      </c>
      <c r="O17">
        <v>133.50779700000001</v>
      </c>
      <c r="P17">
        <v>134.68579099999999</v>
      </c>
      <c r="Q17">
        <v>135.838562</v>
      </c>
      <c r="R17">
        <v>136.95584099999999</v>
      </c>
      <c r="S17">
        <v>138.058121</v>
      </c>
      <c r="T17">
        <v>139.161789</v>
      </c>
      <c r="U17">
        <v>140.258408</v>
      </c>
      <c r="V17">
        <v>141.350235</v>
      </c>
      <c r="W17">
        <v>142.43409700000001</v>
      </c>
      <c r="X17">
        <v>143.52993799999999</v>
      </c>
      <c r="Y17">
        <v>144.62638899999999</v>
      </c>
      <c r="Z17">
        <v>145.70658900000001</v>
      </c>
      <c r="AA17">
        <v>146.778458</v>
      </c>
      <c r="AB17">
        <v>147.842804</v>
      </c>
      <c r="AC17">
        <v>148.90095500000001</v>
      </c>
      <c r="AD17">
        <v>149.948746</v>
      </c>
      <c r="AE17">
        <v>150.99279799999999</v>
      </c>
      <c r="AF17">
        <v>152.025925</v>
      </c>
      <c r="AG17">
        <v>153.04695100000001</v>
      </c>
      <c r="AH17">
        <v>154.05900600000001</v>
      </c>
      <c r="AI17" s="21">
        <v>8.0000000000000002E-3</v>
      </c>
    </row>
    <row r="18" spans="1:35" x14ac:dyDescent="0.25">
      <c r="A18" t="s">
        <v>199</v>
      </c>
    </row>
    <row r="19" spans="1:35" x14ac:dyDescent="0.25">
      <c r="A19" t="s">
        <v>189</v>
      </c>
      <c r="B19" t="s">
        <v>634</v>
      </c>
      <c r="C19" t="s">
        <v>635</v>
      </c>
      <c r="D19" t="s">
        <v>190</v>
      </c>
      <c r="F19">
        <v>13.315581</v>
      </c>
      <c r="G19">
        <v>13.570746</v>
      </c>
      <c r="H19">
        <v>13.822850000000001</v>
      </c>
      <c r="I19">
        <v>14.081021</v>
      </c>
      <c r="J19">
        <v>14.338547</v>
      </c>
      <c r="K19">
        <v>14.596686</v>
      </c>
      <c r="L19">
        <v>14.856006000000001</v>
      </c>
      <c r="M19">
        <v>15.113201</v>
      </c>
      <c r="N19">
        <v>15.364179</v>
      </c>
      <c r="O19">
        <v>15.610802</v>
      </c>
      <c r="P19">
        <v>15.855643000000001</v>
      </c>
      <c r="Q19">
        <v>16.095504999999999</v>
      </c>
      <c r="R19">
        <v>16.328897000000001</v>
      </c>
      <c r="S19">
        <v>16.560503000000001</v>
      </c>
      <c r="T19">
        <v>16.793638000000001</v>
      </c>
      <c r="U19">
        <v>17.026976000000001</v>
      </c>
      <c r="V19">
        <v>17.258607999999999</v>
      </c>
      <c r="W19">
        <v>17.487829000000001</v>
      </c>
      <c r="X19">
        <v>17.718796000000001</v>
      </c>
      <c r="Y19">
        <v>17.949732000000001</v>
      </c>
      <c r="Z19">
        <v>18.178335000000001</v>
      </c>
      <c r="AA19">
        <v>18.406144999999999</v>
      </c>
      <c r="AB19">
        <v>18.633223999999998</v>
      </c>
      <c r="AC19">
        <v>18.859974000000001</v>
      </c>
      <c r="AD19">
        <v>19.086088</v>
      </c>
      <c r="AE19">
        <v>19.312730999999999</v>
      </c>
      <c r="AF19">
        <v>19.538191000000001</v>
      </c>
      <c r="AG19">
        <v>19.762447000000002</v>
      </c>
      <c r="AH19">
        <v>19.985924000000001</v>
      </c>
      <c r="AI19" s="21">
        <v>1.4999999999999999E-2</v>
      </c>
    </row>
    <row r="20" spans="1:35" x14ac:dyDescent="0.25">
      <c r="A20" t="s">
        <v>192</v>
      </c>
      <c r="B20" t="s">
        <v>636</v>
      </c>
      <c r="C20" t="s">
        <v>637</v>
      </c>
      <c r="D20" t="s">
        <v>190</v>
      </c>
      <c r="F20">
        <v>1.3211980000000001</v>
      </c>
      <c r="G20">
        <v>1.319242</v>
      </c>
      <c r="H20">
        <v>1.317296</v>
      </c>
      <c r="I20">
        <v>1.3153570000000001</v>
      </c>
      <c r="J20">
        <v>1.313426</v>
      </c>
      <c r="K20">
        <v>1.3115030000000001</v>
      </c>
      <c r="L20">
        <v>1.3095870000000001</v>
      </c>
      <c r="M20">
        <v>1.307679</v>
      </c>
      <c r="N20">
        <v>1.305779</v>
      </c>
      <c r="O20">
        <v>1.3038860000000001</v>
      </c>
      <c r="P20">
        <v>1.302001</v>
      </c>
      <c r="Q20">
        <v>1.300122</v>
      </c>
      <c r="R20">
        <v>1.298251</v>
      </c>
      <c r="S20">
        <v>1.296387</v>
      </c>
      <c r="T20">
        <v>1.29453</v>
      </c>
      <c r="U20">
        <v>1.2926800000000001</v>
      </c>
      <c r="V20">
        <v>1.290837</v>
      </c>
      <c r="W20">
        <v>1.2890010000000001</v>
      </c>
      <c r="X20">
        <v>1.2871710000000001</v>
      </c>
      <c r="Y20">
        <v>1.2853479999999999</v>
      </c>
      <c r="Z20">
        <v>1.283531</v>
      </c>
      <c r="AA20">
        <v>1.2817210000000001</v>
      </c>
      <c r="AB20">
        <v>1.2799179999999999</v>
      </c>
      <c r="AC20">
        <v>1.2781199999999999</v>
      </c>
      <c r="AD20">
        <v>1.276329</v>
      </c>
      <c r="AE20">
        <v>1.274545</v>
      </c>
      <c r="AF20">
        <v>1.2727660000000001</v>
      </c>
      <c r="AG20">
        <v>1.270993</v>
      </c>
      <c r="AH20">
        <v>1.2692270000000001</v>
      </c>
      <c r="AI20" s="21">
        <v>-1E-3</v>
      </c>
    </row>
    <row r="21" spans="1:35" x14ac:dyDescent="0.25">
      <c r="A21" t="s">
        <v>197</v>
      </c>
      <c r="B21" t="s">
        <v>638</v>
      </c>
      <c r="C21" t="s">
        <v>639</v>
      </c>
      <c r="D21" t="s">
        <v>190</v>
      </c>
      <c r="F21">
        <v>0.71603600000000001</v>
      </c>
      <c r="G21">
        <v>0.77875899999999998</v>
      </c>
      <c r="H21">
        <v>0.84013400000000005</v>
      </c>
      <c r="I21">
        <v>0.90150600000000003</v>
      </c>
      <c r="J21">
        <v>0.96045400000000003</v>
      </c>
      <c r="K21">
        <v>1.0181720000000001</v>
      </c>
      <c r="L21">
        <v>1.0755490000000001</v>
      </c>
      <c r="M21">
        <v>1.1327560000000001</v>
      </c>
      <c r="N21">
        <v>1.189252</v>
      </c>
      <c r="O21">
        <v>1.2455259999999999</v>
      </c>
      <c r="P21">
        <v>1.3019080000000001</v>
      </c>
      <c r="Q21">
        <v>1.35802</v>
      </c>
      <c r="R21">
        <v>1.41364</v>
      </c>
      <c r="S21">
        <v>1.4695659999999999</v>
      </c>
      <c r="T21">
        <v>1.5259419999999999</v>
      </c>
      <c r="U21">
        <v>1.581248</v>
      </c>
      <c r="V21">
        <v>1.635567</v>
      </c>
      <c r="W21">
        <v>1.6885110000000001</v>
      </c>
      <c r="X21">
        <v>1.7416970000000001</v>
      </c>
      <c r="Y21">
        <v>1.7939620000000001</v>
      </c>
      <c r="Z21">
        <v>1.844503</v>
      </c>
      <c r="AA21">
        <v>1.893613</v>
      </c>
      <c r="AB21">
        <v>1.9412290000000001</v>
      </c>
      <c r="AC21">
        <v>1.9875959999999999</v>
      </c>
      <c r="AD21">
        <v>2.0328300000000001</v>
      </c>
      <c r="AE21">
        <v>2.0777939999999999</v>
      </c>
      <c r="AF21">
        <v>2.122325</v>
      </c>
      <c r="AG21">
        <v>2.166455</v>
      </c>
      <c r="AH21">
        <v>2.2103090000000001</v>
      </c>
      <c r="AI21" s="21">
        <v>4.1000000000000002E-2</v>
      </c>
    </row>
    <row r="22" spans="1:35" x14ac:dyDescent="0.25">
      <c r="A22" t="s">
        <v>200</v>
      </c>
      <c r="B22" t="s">
        <v>640</v>
      </c>
      <c r="C22" t="s">
        <v>641</v>
      </c>
      <c r="D22" t="s">
        <v>190</v>
      </c>
      <c r="F22">
        <v>65.952872999999997</v>
      </c>
      <c r="G22">
        <v>67.531486999999998</v>
      </c>
      <c r="H22">
        <v>69.112846000000005</v>
      </c>
      <c r="I22">
        <v>70.710128999999995</v>
      </c>
      <c r="J22">
        <v>72.303070000000005</v>
      </c>
      <c r="K22">
        <v>73.897850000000005</v>
      </c>
      <c r="L22">
        <v>75.496253999999993</v>
      </c>
      <c r="M22">
        <v>77.087233999999995</v>
      </c>
      <c r="N22">
        <v>78.657111999999998</v>
      </c>
      <c r="O22">
        <v>80.210655000000003</v>
      </c>
      <c r="P22">
        <v>81.756866000000002</v>
      </c>
      <c r="Q22">
        <v>83.285324000000003</v>
      </c>
      <c r="R22">
        <v>84.789771999999999</v>
      </c>
      <c r="S22">
        <v>86.282950999999997</v>
      </c>
      <c r="T22">
        <v>87.774985999999998</v>
      </c>
      <c r="U22">
        <v>89.260513000000003</v>
      </c>
      <c r="V22">
        <v>90.740982000000002</v>
      </c>
      <c r="W22">
        <v>92.214447000000007</v>
      </c>
      <c r="X22">
        <v>93.693588000000005</v>
      </c>
      <c r="Y22">
        <v>95.171677000000003</v>
      </c>
      <c r="Z22">
        <v>96.637680000000003</v>
      </c>
      <c r="AA22">
        <v>98.096832000000006</v>
      </c>
      <c r="AB22">
        <v>99.549744000000004</v>
      </c>
      <c r="AC22">
        <v>100.997017</v>
      </c>
      <c r="AD22">
        <v>102.436249</v>
      </c>
      <c r="AE22">
        <v>103.87108600000001</v>
      </c>
      <c r="AF22">
        <v>105.297241</v>
      </c>
      <c r="AG22">
        <v>106.713791</v>
      </c>
      <c r="AH22">
        <v>108.122772</v>
      </c>
      <c r="AI22" s="21">
        <v>1.7999999999999999E-2</v>
      </c>
    </row>
    <row r="23" spans="1:35" x14ac:dyDescent="0.25">
      <c r="A23" t="s">
        <v>201</v>
      </c>
      <c r="B23" t="s">
        <v>642</v>
      </c>
      <c r="C23" t="s">
        <v>643</v>
      </c>
      <c r="D23" t="s">
        <v>190</v>
      </c>
      <c r="F23">
        <v>58.086196999999999</v>
      </c>
      <c r="G23">
        <v>58.099601999999997</v>
      </c>
      <c r="H23">
        <v>58.113242999999997</v>
      </c>
      <c r="I23">
        <v>58.130096000000002</v>
      </c>
      <c r="J23">
        <v>58.148983000000001</v>
      </c>
      <c r="K23">
        <v>58.170321999999999</v>
      </c>
      <c r="L23">
        <v>58.193908999999998</v>
      </c>
      <c r="M23">
        <v>58.217010000000002</v>
      </c>
      <c r="N23">
        <v>58.235847</v>
      </c>
      <c r="O23">
        <v>58.251922999999998</v>
      </c>
      <c r="P23">
        <v>58.267937000000003</v>
      </c>
      <c r="Q23">
        <v>58.282756999999997</v>
      </c>
      <c r="R23">
        <v>58.294533000000001</v>
      </c>
      <c r="S23">
        <v>58.304741</v>
      </c>
      <c r="T23">
        <v>58.315868000000002</v>
      </c>
      <c r="U23">
        <v>58.326084000000002</v>
      </c>
      <c r="V23">
        <v>58.335472000000003</v>
      </c>
      <c r="W23">
        <v>58.344200000000001</v>
      </c>
      <c r="X23">
        <v>58.355373</v>
      </c>
      <c r="Y23">
        <v>58.367629999999998</v>
      </c>
      <c r="Z23">
        <v>58.379016999999997</v>
      </c>
      <c r="AA23">
        <v>58.390129000000002</v>
      </c>
      <c r="AB23">
        <v>58.400813999999997</v>
      </c>
      <c r="AC23">
        <v>58.411189999999998</v>
      </c>
      <c r="AD23">
        <v>58.420650000000002</v>
      </c>
      <c r="AE23">
        <v>58.430312999999998</v>
      </c>
      <c r="AF23">
        <v>58.439326999999999</v>
      </c>
      <c r="AG23">
        <v>58.447398999999997</v>
      </c>
      <c r="AH23">
        <v>58.455089999999998</v>
      </c>
      <c r="AI23" s="21">
        <v>0</v>
      </c>
    </row>
    <row r="24" spans="1:35" x14ac:dyDescent="0.25">
      <c r="A24" t="s">
        <v>198</v>
      </c>
      <c r="B24" t="s">
        <v>644</v>
      </c>
      <c r="C24" t="s">
        <v>645</v>
      </c>
      <c r="D24" t="s">
        <v>190</v>
      </c>
      <c r="F24">
        <v>139.391876</v>
      </c>
      <c r="G24">
        <v>141.299835</v>
      </c>
      <c r="H24">
        <v>143.20635999999999</v>
      </c>
      <c r="I24">
        <v>145.13810699999999</v>
      </c>
      <c r="J24">
        <v>147.06448399999999</v>
      </c>
      <c r="K24">
        <v>148.99453700000001</v>
      </c>
      <c r="L24">
        <v>150.93130500000001</v>
      </c>
      <c r="M24">
        <v>152.85787999999999</v>
      </c>
      <c r="N24">
        <v>154.75216699999999</v>
      </c>
      <c r="O24">
        <v>156.62278699999999</v>
      </c>
      <c r="P24">
        <v>158.48434399999999</v>
      </c>
      <c r="Q24">
        <v>160.321732</v>
      </c>
      <c r="R24">
        <v>162.125092</v>
      </c>
      <c r="S24">
        <v>163.914154</v>
      </c>
      <c r="T24">
        <v>165.704971</v>
      </c>
      <c r="U24">
        <v>167.487503</v>
      </c>
      <c r="V24">
        <v>169.26147499999999</v>
      </c>
      <c r="W24">
        <v>171.02398700000001</v>
      </c>
      <c r="X24">
        <v>172.79663099999999</v>
      </c>
      <c r="Y24">
        <v>174.568344</v>
      </c>
      <c r="Z24">
        <v>176.323059</v>
      </c>
      <c r="AA24">
        <v>178.06845100000001</v>
      </c>
      <c r="AB24">
        <v>179.80493200000001</v>
      </c>
      <c r="AC24">
        <v>181.533905</v>
      </c>
      <c r="AD24">
        <v>183.252151</v>
      </c>
      <c r="AE24">
        <v>184.96646100000001</v>
      </c>
      <c r="AF24">
        <v>186.669861</v>
      </c>
      <c r="AG24">
        <v>188.36108400000001</v>
      </c>
      <c r="AH24">
        <v>190.04331999999999</v>
      </c>
      <c r="AI24" s="21">
        <v>1.0999999999999999E-2</v>
      </c>
    </row>
    <row r="25" spans="1:35" x14ac:dyDescent="0.25">
      <c r="A25" t="s">
        <v>202</v>
      </c>
    </row>
    <row r="26" spans="1:35" x14ac:dyDescent="0.25">
      <c r="A26" t="s">
        <v>203</v>
      </c>
      <c r="B26" t="s">
        <v>646</v>
      </c>
      <c r="C26" t="s">
        <v>647</v>
      </c>
      <c r="D26" t="s">
        <v>190</v>
      </c>
      <c r="F26">
        <v>60.580669</v>
      </c>
      <c r="G26">
        <v>60.983252999999998</v>
      </c>
      <c r="H26">
        <v>61.337626999999998</v>
      </c>
      <c r="I26">
        <v>61.675991000000003</v>
      </c>
      <c r="J26">
        <v>61.982436999999997</v>
      </c>
      <c r="K26">
        <v>62.286163000000002</v>
      </c>
      <c r="L26">
        <v>62.581848000000001</v>
      </c>
      <c r="M26">
        <v>62.861567999999998</v>
      </c>
      <c r="N26">
        <v>63.111282000000003</v>
      </c>
      <c r="O26">
        <v>63.367752000000003</v>
      </c>
      <c r="P26">
        <v>63.636322</v>
      </c>
      <c r="Q26">
        <v>63.985218000000003</v>
      </c>
      <c r="R26">
        <v>64.382026999999994</v>
      </c>
      <c r="S26">
        <v>64.897079000000005</v>
      </c>
      <c r="T26">
        <v>65.400184999999993</v>
      </c>
      <c r="U26">
        <v>65.903778000000003</v>
      </c>
      <c r="V26">
        <v>66.40728</v>
      </c>
      <c r="W26">
        <v>66.896240000000006</v>
      </c>
      <c r="X26">
        <v>67.381805</v>
      </c>
      <c r="Y26">
        <v>67.859168999999994</v>
      </c>
      <c r="Z26">
        <v>68.323227000000003</v>
      </c>
      <c r="AA26">
        <v>68.776732999999993</v>
      </c>
      <c r="AB26">
        <v>69.220825000000005</v>
      </c>
      <c r="AC26">
        <v>69.659087999999997</v>
      </c>
      <c r="AD26">
        <v>70.099632</v>
      </c>
      <c r="AE26">
        <v>70.538925000000006</v>
      </c>
      <c r="AF26">
        <v>70.972908000000004</v>
      </c>
      <c r="AG26">
        <v>71.406891000000002</v>
      </c>
      <c r="AH26">
        <v>71.842628000000005</v>
      </c>
      <c r="AI26" s="21">
        <v>6.0000000000000001E-3</v>
      </c>
    </row>
    <row r="27" spans="1:35" x14ac:dyDescent="0.25">
      <c r="A27" t="s">
        <v>204</v>
      </c>
      <c r="B27" t="s">
        <v>648</v>
      </c>
      <c r="C27" t="s">
        <v>649</v>
      </c>
      <c r="D27" t="s">
        <v>190</v>
      </c>
      <c r="F27">
        <v>61.252429999999997</v>
      </c>
      <c r="G27">
        <v>61.855328</v>
      </c>
      <c r="H27">
        <v>62.501674999999999</v>
      </c>
      <c r="I27">
        <v>63.183993999999998</v>
      </c>
      <c r="J27">
        <v>63.881008000000001</v>
      </c>
      <c r="K27">
        <v>64.589164999999994</v>
      </c>
      <c r="L27">
        <v>65.313995000000006</v>
      </c>
      <c r="M27">
        <v>66.041458000000006</v>
      </c>
      <c r="N27">
        <v>66.761238000000006</v>
      </c>
      <c r="O27">
        <v>67.455582000000007</v>
      </c>
      <c r="P27">
        <v>68.133422999999993</v>
      </c>
      <c r="Q27">
        <v>68.803520000000006</v>
      </c>
      <c r="R27">
        <v>69.458297999999999</v>
      </c>
      <c r="S27">
        <v>70.120711999999997</v>
      </c>
      <c r="T27">
        <v>70.775199999999998</v>
      </c>
      <c r="U27">
        <v>71.421004999999994</v>
      </c>
      <c r="V27">
        <v>72.060173000000006</v>
      </c>
      <c r="W27">
        <v>72.702529999999996</v>
      </c>
      <c r="X27">
        <v>73.355804000000006</v>
      </c>
      <c r="Y27">
        <v>74.013892999999996</v>
      </c>
      <c r="Z27">
        <v>74.665520000000001</v>
      </c>
      <c r="AA27">
        <v>75.316040000000001</v>
      </c>
      <c r="AB27">
        <v>75.965560999999994</v>
      </c>
      <c r="AC27">
        <v>76.611816000000005</v>
      </c>
      <c r="AD27">
        <v>77.243378000000007</v>
      </c>
      <c r="AE27">
        <v>77.870566999999994</v>
      </c>
      <c r="AF27">
        <v>78.490523999999994</v>
      </c>
      <c r="AG27">
        <v>79.097526999999999</v>
      </c>
      <c r="AH27">
        <v>79.692604000000003</v>
      </c>
      <c r="AI27" s="21">
        <v>8.9999999999999993E-3</v>
      </c>
    </row>
    <row r="28" spans="1:35" x14ac:dyDescent="0.25">
      <c r="A28" t="s">
        <v>194</v>
      </c>
      <c r="B28" t="s">
        <v>650</v>
      </c>
      <c r="C28" t="s">
        <v>651</v>
      </c>
      <c r="D28" t="s">
        <v>190</v>
      </c>
      <c r="F28">
        <v>2.542532</v>
      </c>
      <c r="G28">
        <v>2.4844569999999999</v>
      </c>
      <c r="H28">
        <v>2.431864</v>
      </c>
      <c r="I28">
        <v>2.3857050000000002</v>
      </c>
      <c r="J28">
        <v>2.3435670000000002</v>
      </c>
      <c r="K28">
        <v>2.305742</v>
      </c>
      <c r="L28">
        <v>2.2720549999999999</v>
      </c>
      <c r="M28">
        <v>2.2423639999999998</v>
      </c>
      <c r="N28">
        <v>2.2166969999999999</v>
      </c>
      <c r="O28">
        <v>2.188768</v>
      </c>
      <c r="P28">
        <v>2.1592769999999999</v>
      </c>
      <c r="Q28">
        <v>2.1287530000000001</v>
      </c>
      <c r="R28">
        <v>2.098122</v>
      </c>
      <c r="S28">
        <v>2.0668519999999999</v>
      </c>
      <c r="T28">
        <v>2.036216</v>
      </c>
      <c r="U28">
        <v>2.0060829999999998</v>
      </c>
      <c r="V28">
        <v>1.976985</v>
      </c>
      <c r="W28">
        <v>1.9489259999999999</v>
      </c>
      <c r="X28">
        <v>1.9220330000000001</v>
      </c>
      <c r="Y28">
        <v>1.8962410000000001</v>
      </c>
      <c r="Z28">
        <v>1.871523</v>
      </c>
      <c r="AA28">
        <v>1.847718</v>
      </c>
      <c r="AB28">
        <v>1.8246659999999999</v>
      </c>
      <c r="AC28">
        <v>1.80236</v>
      </c>
      <c r="AD28">
        <v>1.780556</v>
      </c>
      <c r="AE28">
        <v>1.7592410000000001</v>
      </c>
      <c r="AF28">
        <v>1.7384189999999999</v>
      </c>
      <c r="AG28">
        <v>1.717659</v>
      </c>
      <c r="AH28">
        <v>1.697292</v>
      </c>
      <c r="AI28" s="21">
        <v>-1.4E-2</v>
      </c>
    </row>
    <row r="29" spans="1:35" x14ac:dyDescent="0.25">
      <c r="A29" t="s">
        <v>153</v>
      </c>
      <c r="B29" t="s">
        <v>652</v>
      </c>
      <c r="C29" t="s">
        <v>653</v>
      </c>
      <c r="D29" t="s">
        <v>190</v>
      </c>
      <c r="F29">
        <v>3.944016</v>
      </c>
      <c r="G29">
        <v>3.844217</v>
      </c>
      <c r="H29">
        <v>3.754283</v>
      </c>
      <c r="I29">
        <v>3.6748500000000002</v>
      </c>
      <c r="J29">
        <v>3.6056059999999999</v>
      </c>
      <c r="K29">
        <v>3.5459260000000001</v>
      </c>
      <c r="L29">
        <v>3.495781</v>
      </c>
      <c r="M29">
        <v>3.4546130000000002</v>
      </c>
      <c r="N29">
        <v>3.4217279999999999</v>
      </c>
      <c r="O29">
        <v>3.3834629999999999</v>
      </c>
      <c r="P29">
        <v>3.3414269999999999</v>
      </c>
      <c r="Q29">
        <v>3.296932</v>
      </c>
      <c r="R29">
        <v>3.250626</v>
      </c>
      <c r="S29">
        <v>3.2032949999999998</v>
      </c>
      <c r="T29">
        <v>3.1566869999999998</v>
      </c>
      <c r="U29">
        <v>3.1109</v>
      </c>
      <c r="V29">
        <v>3.0664980000000002</v>
      </c>
      <c r="W29">
        <v>3.0242019999999998</v>
      </c>
      <c r="X29">
        <v>2.984899</v>
      </c>
      <c r="Y29">
        <v>2.9484699999999999</v>
      </c>
      <c r="Z29">
        <v>2.9144929999999998</v>
      </c>
      <c r="AA29">
        <v>2.8829220000000002</v>
      </c>
      <c r="AB29">
        <v>2.853478</v>
      </c>
      <c r="AC29">
        <v>2.8259439999999998</v>
      </c>
      <c r="AD29">
        <v>2.7997079999999999</v>
      </c>
      <c r="AE29">
        <v>2.7750110000000001</v>
      </c>
      <c r="AF29">
        <v>2.7515610000000001</v>
      </c>
      <c r="AG29">
        <v>2.7290040000000002</v>
      </c>
      <c r="AH29">
        <v>2.7075239999999998</v>
      </c>
      <c r="AI29" s="21">
        <v>-1.2999999999999999E-2</v>
      </c>
    </row>
    <row r="30" spans="1:35" x14ac:dyDescent="0.25">
      <c r="A30" t="s">
        <v>205</v>
      </c>
      <c r="B30" t="s">
        <v>654</v>
      </c>
      <c r="C30" t="s">
        <v>655</v>
      </c>
      <c r="D30" t="s">
        <v>190</v>
      </c>
      <c r="F30">
        <v>2.232774</v>
      </c>
      <c r="G30">
        <v>2.576883</v>
      </c>
      <c r="H30">
        <v>2.9125079999999999</v>
      </c>
      <c r="I30">
        <v>3.2382330000000001</v>
      </c>
      <c r="J30">
        <v>3.563558</v>
      </c>
      <c r="K30">
        <v>3.8726560000000001</v>
      </c>
      <c r="L30">
        <v>4.1679329999999997</v>
      </c>
      <c r="M30">
        <v>4.4541649999999997</v>
      </c>
      <c r="N30">
        <v>4.7348220000000003</v>
      </c>
      <c r="O30">
        <v>5.018878</v>
      </c>
      <c r="P30">
        <v>5.3041390000000002</v>
      </c>
      <c r="Q30">
        <v>5.4952529999999999</v>
      </c>
      <c r="R30">
        <v>5.6203919999999998</v>
      </c>
      <c r="S30">
        <v>5.6063939999999999</v>
      </c>
      <c r="T30">
        <v>5.6123989999999999</v>
      </c>
      <c r="U30">
        <v>5.6182749999999997</v>
      </c>
      <c r="V30">
        <v>5.6239319999999999</v>
      </c>
      <c r="W30">
        <v>5.6299010000000003</v>
      </c>
      <c r="X30">
        <v>5.6361780000000001</v>
      </c>
      <c r="Y30">
        <v>5.6426720000000001</v>
      </c>
      <c r="Z30">
        <v>5.6492990000000001</v>
      </c>
      <c r="AA30">
        <v>5.6560490000000003</v>
      </c>
      <c r="AB30">
        <v>5.662947</v>
      </c>
      <c r="AC30">
        <v>5.6700030000000003</v>
      </c>
      <c r="AD30">
        <v>5.6775789999999997</v>
      </c>
      <c r="AE30">
        <v>5.685092</v>
      </c>
      <c r="AF30">
        <v>5.6925990000000004</v>
      </c>
      <c r="AG30">
        <v>5.7000520000000003</v>
      </c>
      <c r="AH30">
        <v>5.7073559999999999</v>
      </c>
      <c r="AI30" s="21">
        <v>3.4000000000000002E-2</v>
      </c>
    </row>
    <row r="31" spans="1:35" x14ac:dyDescent="0.25">
      <c r="A31" t="s">
        <v>198</v>
      </c>
      <c r="B31" t="s">
        <v>656</v>
      </c>
      <c r="C31" t="s">
        <v>657</v>
      </c>
      <c r="D31" t="s">
        <v>190</v>
      </c>
      <c r="F31">
        <v>130.55242899999999</v>
      </c>
      <c r="G31">
        <v>131.74414100000001</v>
      </c>
      <c r="H31">
        <v>132.93795800000001</v>
      </c>
      <c r="I31">
        <v>134.15876800000001</v>
      </c>
      <c r="J31">
        <v>135.37617499999999</v>
      </c>
      <c r="K31">
        <v>136.59965500000001</v>
      </c>
      <c r="L31">
        <v>137.831604</v>
      </c>
      <c r="M31">
        <v>139.05418399999999</v>
      </c>
      <c r="N31">
        <v>140.245758</v>
      </c>
      <c r="O31">
        <v>141.414444</v>
      </c>
      <c r="P31">
        <v>142.57458500000001</v>
      </c>
      <c r="Q31">
        <v>143.709686</v>
      </c>
      <c r="R31">
        <v>144.80947900000001</v>
      </c>
      <c r="S31">
        <v>145.89433299999999</v>
      </c>
      <c r="T31">
        <v>146.980682</v>
      </c>
      <c r="U31">
        <v>148.06004300000001</v>
      </c>
      <c r="V31">
        <v>149.134872</v>
      </c>
      <c r="W31">
        <v>150.201797</v>
      </c>
      <c r="X31">
        <v>151.28071600000001</v>
      </c>
      <c r="Y31">
        <v>152.360443</v>
      </c>
      <c r="Z31">
        <v>153.42404199999999</v>
      </c>
      <c r="AA31">
        <v>154.47946200000001</v>
      </c>
      <c r="AB31">
        <v>155.52748099999999</v>
      </c>
      <c r="AC31">
        <v>156.569199</v>
      </c>
      <c r="AD31">
        <v>157.600876</v>
      </c>
      <c r="AE31">
        <v>158.62882999999999</v>
      </c>
      <c r="AF31">
        <v>159.64601099999999</v>
      </c>
      <c r="AG31">
        <v>160.65115399999999</v>
      </c>
      <c r="AH31">
        <v>161.6474</v>
      </c>
      <c r="AI31" s="21">
        <v>8.0000000000000002E-3</v>
      </c>
    </row>
    <row r="32" spans="1:35" x14ac:dyDescent="0.25">
      <c r="A32" t="s">
        <v>206</v>
      </c>
    </row>
    <row r="33" spans="1:35" x14ac:dyDescent="0.25">
      <c r="A33" t="s">
        <v>203</v>
      </c>
      <c r="B33" t="s">
        <v>658</v>
      </c>
      <c r="C33" t="s">
        <v>659</v>
      </c>
      <c r="D33" t="s">
        <v>190</v>
      </c>
      <c r="F33">
        <v>98.268683999999993</v>
      </c>
      <c r="G33">
        <v>98.918464999999998</v>
      </c>
      <c r="H33">
        <v>99.554741000000007</v>
      </c>
      <c r="I33">
        <v>100.198555</v>
      </c>
      <c r="J33">
        <v>100.828621</v>
      </c>
      <c r="K33">
        <v>101.449066</v>
      </c>
      <c r="L33">
        <v>102.06017300000001</v>
      </c>
      <c r="M33">
        <v>102.624161</v>
      </c>
      <c r="N33">
        <v>103.12352</v>
      </c>
      <c r="O33">
        <v>103.555977</v>
      </c>
      <c r="P33">
        <v>103.928223</v>
      </c>
      <c r="Q33">
        <v>104.312157</v>
      </c>
      <c r="R33">
        <v>104.726097</v>
      </c>
      <c r="S33">
        <v>105.187927</v>
      </c>
      <c r="T33">
        <v>105.718834</v>
      </c>
      <c r="U33">
        <v>106.31783299999999</v>
      </c>
      <c r="V33">
        <v>106.902771</v>
      </c>
      <c r="W33">
        <v>107.47090900000001</v>
      </c>
      <c r="X33">
        <v>108.035225</v>
      </c>
      <c r="Y33">
        <v>108.586731</v>
      </c>
      <c r="Z33">
        <v>109.113167</v>
      </c>
      <c r="AA33">
        <v>109.61953699999999</v>
      </c>
      <c r="AB33">
        <v>110.10674299999999</v>
      </c>
      <c r="AC33">
        <v>110.57737</v>
      </c>
      <c r="AD33">
        <v>111.032166</v>
      </c>
      <c r="AE33">
        <v>111.479454</v>
      </c>
      <c r="AF33">
        <v>111.91857899999999</v>
      </c>
      <c r="AG33">
        <v>112.35443100000001</v>
      </c>
      <c r="AH33">
        <v>112.79387699999999</v>
      </c>
      <c r="AI33" s="21">
        <v>5.0000000000000001E-3</v>
      </c>
    </row>
    <row r="34" spans="1:35" x14ac:dyDescent="0.25">
      <c r="A34" t="s">
        <v>204</v>
      </c>
      <c r="B34" t="s">
        <v>660</v>
      </c>
      <c r="C34" t="s">
        <v>661</v>
      </c>
      <c r="D34" t="s">
        <v>190</v>
      </c>
      <c r="F34">
        <v>48.883518000000002</v>
      </c>
      <c r="G34">
        <v>49.409148999999999</v>
      </c>
      <c r="H34">
        <v>49.952679000000003</v>
      </c>
      <c r="I34">
        <v>50.517521000000002</v>
      </c>
      <c r="J34">
        <v>51.095180999999997</v>
      </c>
      <c r="K34">
        <v>51.691890999999998</v>
      </c>
      <c r="L34">
        <v>52.309581999999999</v>
      </c>
      <c r="M34">
        <v>52.968777000000003</v>
      </c>
      <c r="N34">
        <v>53.66621</v>
      </c>
      <c r="O34">
        <v>54.411140000000003</v>
      </c>
      <c r="P34">
        <v>55.209865999999998</v>
      </c>
      <c r="Q34">
        <v>55.967616999999997</v>
      </c>
      <c r="R34">
        <v>56.656402999999997</v>
      </c>
      <c r="S34">
        <v>57.278697999999999</v>
      </c>
      <c r="T34">
        <v>57.828837999999998</v>
      </c>
      <c r="U34">
        <v>58.300525999999998</v>
      </c>
      <c r="V34">
        <v>58.784472999999998</v>
      </c>
      <c r="W34">
        <v>59.280293</v>
      </c>
      <c r="X34">
        <v>59.794044</v>
      </c>
      <c r="Y34">
        <v>60.323729999999998</v>
      </c>
      <c r="Z34">
        <v>60.864474999999999</v>
      </c>
      <c r="AA34">
        <v>61.418551999999998</v>
      </c>
      <c r="AB34">
        <v>61.984870999999998</v>
      </c>
      <c r="AC34">
        <v>62.561092000000002</v>
      </c>
      <c r="AD34">
        <v>63.141663000000001</v>
      </c>
      <c r="AE34">
        <v>63.723984000000002</v>
      </c>
      <c r="AF34">
        <v>64.301460000000006</v>
      </c>
      <c r="AG34">
        <v>64.868683000000004</v>
      </c>
      <c r="AH34">
        <v>65.422531000000006</v>
      </c>
      <c r="AI34" s="21">
        <v>0.01</v>
      </c>
    </row>
    <row r="35" spans="1:35" x14ac:dyDescent="0.25">
      <c r="A35" t="s">
        <v>153</v>
      </c>
      <c r="B35" t="s">
        <v>662</v>
      </c>
      <c r="C35" t="s">
        <v>663</v>
      </c>
      <c r="D35" t="s">
        <v>190</v>
      </c>
      <c r="F35">
        <v>7.2516410000000002</v>
      </c>
      <c r="G35">
        <v>7.2353420000000002</v>
      </c>
      <c r="H35">
        <v>7.217015</v>
      </c>
      <c r="I35">
        <v>7.1969430000000001</v>
      </c>
      <c r="J35">
        <v>7.174531</v>
      </c>
      <c r="K35">
        <v>7.1489070000000003</v>
      </c>
      <c r="L35">
        <v>7.120317</v>
      </c>
      <c r="M35">
        <v>7.0881179999999997</v>
      </c>
      <c r="N35">
        <v>7.0514330000000003</v>
      </c>
      <c r="O35">
        <v>7.0113719999999997</v>
      </c>
      <c r="P35">
        <v>6.9694529999999997</v>
      </c>
      <c r="Q35">
        <v>6.9318289999999996</v>
      </c>
      <c r="R35">
        <v>6.8980180000000004</v>
      </c>
      <c r="S35">
        <v>6.8681109999999999</v>
      </c>
      <c r="T35">
        <v>6.8427449999999999</v>
      </c>
      <c r="U35">
        <v>6.8210680000000004</v>
      </c>
      <c r="V35">
        <v>6.7966600000000001</v>
      </c>
      <c r="W35">
        <v>6.769514</v>
      </c>
      <c r="X35">
        <v>6.7403110000000002</v>
      </c>
      <c r="Y35">
        <v>6.7089879999999997</v>
      </c>
      <c r="Z35">
        <v>6.6756200000000003</v>
      </c>
      <c r="AA35">
        <v>6.6409380000000002</v>
      </c>
      <c r="AB35">
        <v>6.6058630000000003</v>
      </c>
      <c r="AC35">
        <v>6.5714249999999996</v>
      </c>
      <c r="AD35">
        <v>6.5383899999999997</v>
      </c>
      <c r="AE35">
        <v>6.5076369999999999</v>
      </c>
      <c r="AF35">
        <v>6.4791080000000001</v>
      </c>
      <c r="AG35">
        <v>6.4522579999999996</v>
      </c>
      <c r="AH35">
        <v>6.426418</v>
      </c>
      <c r="AI35" s="21">
        <v>-4.0000000000000001E-3</v>
      </c>
    </row>
    <row r="36" spans="1:35" x14ac:dyDescent="0.25">
      <c r="A36" t="s">
        <v>198</v>
      </c>
      <c r="B36" t="s">
        <v>664</v>
      </c>
      <c r="C36" t="s">
        <v>665</v>
      </c>
      <c r="D36" t="s">
        <v>190</v>
      </c>
      <c r="F36">
        <v>154.403854</v>
      </c>
      <c r="G36">
        <v>155.56294299999999</v>
      </c>
      <c r="H36">
        <v>156.72442599999999</v>
      </c>
      <c r="I36">
        <v>157.913025</v>
      </c>
      <c r="J36">
        <v>159.09832800000001</v>
      </c>
      <c r="K36">
        <v>160.28987100000001</v>
      </c>
      <c r="L36">
        <v>161.49006700000001</v>
      </c>
      <c r="M36">
        <v>162.681061</v>
      </c>
      <c r="N36">
        <v>163.841171</v>
      </c>
      <c r="O36">
        <v>164.97848500000001</v>
      </c>
      <c r="P36">
        <v>166.10754399999999</v>
      </c>
      <c r="Q36">
        <v>167.21159399999999</v>
      </c>
      <c r="R36">
        <v>168.280518</v>
      </c>
      <c r="S36">
        <v>169.33474699999999</v>
      </c>
      <c r="T36">
        <v>170.390411</v>
      </c>
      <c r="U36">
        <v>171.43942300000001</v>
      </c>
      <c r="V36">
        <v>172.483902</v>
      </c>
      <c r="W36">
        <v>173.52072100000001</v>
      </c>
      <c r="X36">
        <v>174.56958</v>
      </c>
      <c r="Y36">
        <v>175.61944600000001</v>
      </c>
      <c r="Z36">
        <v>176.65325899999999</v>
      </c>
      <c r="AA36">
        <v>177.67901599999999</v>
      </c>
      <c r="AB36">
        <v>178.69747899999999</v>
      </c>
      <c r="AC36">
        <v>179.70988500000001</v>
      </c>
      <c r="AD36">
        <v>180.712219</v>
      </c>
      <c r="AE36">
        <v>181.71106</v>
      </c>
      <c r="AF36">
        <v>182.69914199999999</v>
      </c>
      <c r="AG36">
        <v>183.67536899999999</v>
      </c>
      <c r="AH36">
        <v>184.642822</v>
      </c>
      <c r="AI36" s="21">
        <v>6.0000000000000001E-3</v>
      </c>
    </row>
    <row r="37" spans="1:35" x14ac:dyDescent="0.25">
      <c r="A37" t="s">
        <v>207</v>
      </c>
    </row>
    <row r="38" spans="1:35" x14ac:dyDescent="0.25">
      <c r="A38" t="s">
        <v>203</v>
      </c>
      <c r="B38" t="s">
        <v>666</v>
      </c>
      <c r="C38" t="s">
        <v>667</v>
      </c>
      <c r="D38" t="s">
        <v>190</v>
      </c>
      <c r="F38">
        <v>86.664726000000002</v>
      </c>
      <c r="G38">
        <v>88.297852000000006</v>
      </c>
      <c r="H38">
        <v>89.928329000000005</v>
      </c>
      <c r="I38">
        <v>91.593001999999998</v>
      </c>
      <c r="J38">
        <v>93.232185000000001</v>
      </c>
      <c r="K38">
        <v>94.867050000000006</v>
      </c>
      <c r="L38">
        <v>96.512412999999995</v>
      </c>
      <c r="M38">
        <v>98.151497000000006</v>
      </c>
      <c r="N38">
        <v>99.765617000000006</v>
      </c>
      <c r="O38">
        <v>101.361588</v>
      </c>
      <c r="P38">
        <v>102.95294199999999</v>
      </c>
      <c r="Q38">
        <v>104.526917</v>
      </c>
      <c r="R38">
        <v>106.11953</v>
      </c>
      <c r="S38">
        <v>107.711365</v>
      </c>
      <c r="T38">
        <v>109.317787</v>
      </c>
      <c r="U38">
        <v>110.904121</v>
      </c>
      <c r="V38">
        <v>112.473495</v>
      </c>
      <c r="W38">
        <v>114.027809</v>
      </c>
      <c r="X38">
        <v>115.583641</v>
      </c>
      <c r="Y38">
        <v>117.13265199999999</v>
      </c>
      <c r="Z38">
        <v>118.660141</v>
      </c>
      <c r="AA38">
        <v>120.17596399999999</v>
      </c>
      <c r="AB38">
        <v>121.682526</v>
      </c>
      <c r="AC38">
        <v>123.18261</v>
      </c>
      <c r="AD38">
        <v>124.67440000000001</v>
      </c>
      <c r="AE38">
        <v>126.16295599999999</v>
      </c>
      <c r="AF38">
        <v>127.641502</v>
      </c>
      <c r="AG38">
        <v>129.10882599999999</v>
      </c>
      <c r="AH38">
        <v>130.56716900000001</v>
      </c>
      <c r="AI38" s="21">
        <v>1.4999999999999999E-2</v>
      </c>
    </row>
    <row r="39" spans="1:35" x14ac:dyDescent="0.25">
      <c r="A39" t="s">
        <v>204</v>
      </c>
      <c r="B39" t="s">
        <v>668</v>
      </c>
      <c r="C39" t="s">
        <v>669</v>
      </c>
      <c r="D39" t="s">
        <v>190</v>
      </c>
      <c r="F39">
        <v>20.076682999999999</v>
      </c>
      <c r="G39">
        <v>20.416830000000001</v>
      </c>
      <c r="H39">
        <v>20.774426999999999</v>
      </c>
      <c r="I39">
        <v>21.150563999999999</v>
      </c>
      <c r="J39">
        <v>21.546068000000002</v>
      </c>
      <c r="K39">
        <v>21.964548000000001</v>
      </c>
      <c r="L39">
        <v>22.379805000000001</v>
      </c>
      <c r="M39">
        <v>22.792024999999999</v>
      </c>
      <c r="N39">
        <v>23.198757000000001</v>
      </c>
      <c r="O39">
        <v>23.600092</v>
      </c>
      <c r="P39">
        <v>23.995812999999998</v>
      </c>
      <c r="Q39">
        <v>24.382276999999998</v>
      </c>
      <c r="R39">
        <v>24.755445000000002</v>
      </c>
      <c r="S39">
        <v>25.112666999999998</v>
      </c>
      <c r="T39">
        <v>25.454253999999999</v>
      </c>
      <c r="U39">
        <v>25.806086000000001</v>
      </c>
      <c r="V39">
        <v>26.167632999999999</v>
      </c>
      <c r="W39">
        <v>26.537320999999999</v>
      </c>
      <c r="X39">
        <v>26.915823</v>
      </c>
      <c r="Y39">
        <v>27.30057</v>
      </c>
      <c r="Z39">
        <v>27.687328000000001</v>
      </c>
      <c r="AA39">
        <v>28.075541000000001</v>
      </c>
      <c r="AB39">
        <v>28.46377</v>
      </c>
      <c r="AC39">
        <v>28.850496</v>
      </c>
      <c r="AD39">
        <v>29.233149000000001</v>
      </c>
      <c r="AE39">
        <v>29.612279999999998</v>
      </c>
      <c r="AF39">
        <v>29.987487999999999</v>
      </c>
      <c r="AG39">
        <v>30.358225000000001</v>
      </c>
      <c r="AH39">
        <v>30.725327</v>
      </c>
      <c r="AI39" s="21">
        <v>1.4999999999999999E-2</v>
      </c>
    </row>
    <row r="40" spans="1:35" x14ac:dyDescent="0.25">
      <c r="A40" t="s">
        <v>198</v>
      </c>
      <c r="B40" t="s">
        <v>670</v>
      </c>
      <c r="C40" t="s">
        <v>671</v>
      </c>
      <c r="D40" t="s">
        <v>190</v>
      </c>
      <c r="F40">
        <v>106.741409</v>
      </c>
      <c r="G40">
        <v>108.71468400000001</v>
      </c>
      <c r="H40">
        <v>110.702759</v>
      </c>
      <c r="I40">
        <v>112.743568</v>
      </c>
      <c r="J40">
        <v>114.77825199999999</v>
      </c>
      <c r="K40">
        <v>116.831596</v>
      </c>
      <c r="L40">
        <v>118.89221999999999</v>
      </c>
      <c r="M40">
        <v>120.94352000000001</v>
      </c>
      <c r="N40">
        <v>122.964371</v>
      </c>
      <c r="O40">
        <v>124.96167800000001</v>
      </c>
      <c r="P40">
        <v>126.948753</v>
      </c>
      <c r="Q40">
        <v>128.90919500000001</v>
      </c>
      <c r="R40">
        <v>130.87496899999999</v>
      </c>
      <c r="S40">
        <v>132.82403600000001</v>
      </c>
      <c r="T40">
        <v>134.77203399999999</v>
      </c>
      <c r="U40">
        <v>136.710205</v>
      </c>
      <c r="V40">
        <v>138.64112900000001</v>
      </c>
      <c r="W40">
        <v>140.56512499999999</v>
      </c>
      <c r="X40">
        <v>142.49946600000001</v>
      </c>
      <c r="Y40">
        <v>144.43322800000001</v>
      </c>
      <c r="Z40">
        <v>146.34747300000001</v>
      </c>
      <c r="AA40">
        <v>148.25151099999999</v>
      </c>
      <c r="AB40">
        <v>150.14630099999999</v>
      </c>
      <c r="AC40">
        <v>152.03311199999999</v>
      </c>
      <c r="AD40">
        <v>153.90754699999999</v>
      </c>
      <c r="AE40">
        <v>155.775238</v>
      </c>
      <c r="AF40">
        <v>157.628998</v>
      </c>
      <c r="AG40">
        <v>159.46705600000001</v>
      </c>
      <c r="AH40">
        <v>161.292496</v>
      </c>
      <c r="AI40" s="21">
        <v>1.4999999999999999E-2</v>
      </c>
    </row>
    <row r="41" spans="1:35" x14ac:dyDescent="0.25">
      <c r="A41" t="s">
        <v>208</v>
      </c>
    </row>
    <row r="42" spans="1:35" x14ac:dyDescent="0.25">
      <c r="A42" t="s">
        <v>209</v>
      </c>
      <c r="B42" t="s">
        <v>672</v>
      </c>
      <c r="C42" t="s">
        <v>673</v>
      </c>
      <c r="D42" t="s">
        <v>190</v>
      </c>
      <c r="F42">
        <v>172.81051600000001</v>
      </c>
      <c r="G42">
        <v>174.53036499999999</v>
      </c>
      <c r="H42">
        <v>176.27569600000001</v>
      </c>
      <c r="I42">
        <v>178.06526199999999</v>
      </c>
      <c r="J42">
        <v>179.84724399999999</v>
      </c>
      <c r="K42">
        <v>181.635696</v>
      </c>
      <c r="L42">
        <v>183.43623400000001</v>
      </c>
      <c r="M42">
        <v>185.22486900000001</v>
      </c>
      <c r="N42">
        <v>186.971237</v>
      </c>
      <c r="O42">
        <v>188.685394</v>
      </c>
      <c r="P42">
        <v>190.38591</v>
      </c>
      <c r="Q42">
        <v>192.05006399999999</v>
      </c>
      <c r="R42">
        <v>193.663895</v>
      </c>
      <c r="S42">
        <v>195.25654599999999</v>
      </c>
      <c r="T42">
        <v>196.84982299999999</v>
      </c>
      <c r="U42">
        <v>198.431152</v>
      </c>
      <c r="V42">
        <v>200.00401299999999</v>
      </c>
      <c r="W42">
        <v>201.563278</v>
      </c>
      <c r="X42">
        <v>203.13880900000001</v>
      </c>
      <c r="Y42">
        <v>204.71639999999999</v>
      </c>
      <c r="Z42">
        <v>206.270172</v>
      </c>
      <c r="AA42">
        <v>207.812805</v>
      </c>
      <c r="AB42">
        <v>209.345474</v>
      </c>
      <c r="AC42">
        <v>210.86968999999999</v>
      </c>
      <c r="AD42">
        <v>212.37983700000001</v>
      </c>
      <c r="AE42">
        <v>213.88214099999999</v>
      </c>
      <c r="AF42">
        <v>215.36779799999999</v>
      </c>
      <c r="AG42">
        <v>216.83412200000001</v>
      </c>
      <c r="AH42">
        <v>218.28552199999999</v>
      </c>
      <c r="AI42" s="21">
        <v>8.0000000000000002E-3</v>
      </c>
    </row>
    <row r="43" spans="1:35" x14ac:dyDescent="0.25">
      <c r="A43" t="s">
        <v>210</v>
      </c>
      <c r="B43" t="s">
        <v>674</v>
      </c>
      <c r="C43" t="s">
        <v>675</v>
      </c>
      <c r="D43" t="s">
        <v>190</v>
      </c>
      <c r="F43">
        <v>45.411746999999998</v>
      </c>
      <c r="G43">
        <v>45.797165</v>
      </c>
      <c r="H43">
        <v>46.196086999999999</v>
      </c>
      <c r="I43">
        <v>46.606502999999996</v>
      </c>
      <c r="J43">
        <v>47.016159000000002</v>
      </c>
      <c r="K43">
        <v>47.427891000000002</v>
      </c>
      <c r="L43">
        <v>47.842959999999998</v>
      </c>
      <c r="M43">
        <v>48.255485999999998</v>
      </c>
      <c r="N43">
        <v>48.656849000000001</v>
      </c>
      <c r="O43">
        <v>49.049393000000002</v>
      </c>
      <c r="P43">
        <v>49.438591000000002</v>
      </c>
      <c r="Q43">
        <v>49.820273999999998</v>
      </c>
      <c r="R43">
        <v>50.190593999999997</v>
      </c>
      <c r="S43">
        <v>50.555218000000004</v>
      </c>
      <c r="T43">
        <v>50.919407</v>
      </c>
      <c r="U43">
        <v>51.278885000000002</v>
      </c>
      <c r="V43">
        <v>51.634022000000002</v>
      </c>
      <c r="W43">
        <v>51.984622999999999</v>
      </c>
      <c r="X43">
        <v>52.339035000000003</v>
      </c>
      <c r="Y43">
        <v>52.69482</v>
      </c>
      <c r="Z43">
        <v>53.045344999999998</v>
      </c>
      <c r="AA43">
        <v>53.393279999999997</v>
      </c>
      <c r="AB43">
        <v>53.739021000000001</v>
      </c>
      <c r="AC43">
        <v>54.082709999999999</v>
      </c>
      <c r="AD43">
        <v>54.422564999999999</v>
      </c>
      <c r="AE43">
        <v>54.759822999999997</v>
      </c>
      <c r="AF43">
        <v>55.092644</v>
      </c>
      <c r="AG43">
        <v>55.419907000000002</v>
      </c>
      <c r="AH43">
        <v>55.742942999999997</v>
      </c>
      <c r="AI43" s="21">
        <v>7.0000000000000001E-3</v>
      </c>
    </row>
    <row r="44" spans="1:35" x14ac:dyDescent="0.25">
      <c r="A44" t="s">
        <v>3</v>
      </c>
    </row>
    <row r="45" spans="1:35" x14ac:dyDescent="0.25">
      <c r="A45" t="s">
        <v>188</v>
      </c>
    </row>
    <row r="46" spans="1:35" x14ac:dyDescent="0.25">
      <c r="A46" t="s">
        <v>211</v>
      </c>
      <c r="B46" t="s">
        <v>676</v>
      </c>
      <c r="C46" t="s">
        <v>677</v>
      </c>
      <c r="D46" t="s">
        <v>212</v>
      </c>
      <c r="F46">
        <v>8.2105870000000003</v>
      </c>
      <c r="G46">
        <v>8.3041020000000003</v>
      </c>
      <c r="H46">
        <v>8.3882680000000001</v>
      </c>
      <c r="I46">
        <v>8.4682300000000001</v>
      </c>
      <c r="J46">
        <v>8.5434049999999999</v>
      </c>
      <c r="K46">
        <v>8.6142299999999992</v>
      </c>
      <c r="L46">
        <v>8.6805939999999993</v>
      </c>
      <c r="M46">
        <v>8.7428209999999993</v>
      </c>
      <c r="N46">
        <v>8.8006030000000006</v>
      </c>
      <c r="O46">
        <v>8.8540530000000004</v>
      </c>
      <c r="P46">
        <v>8.9030269999999998</v>
      </c>
      <c r="Q46">
        <v>8.9460110000000004</v>
      </c>
      <c r="R46">
        <v>8.9837790000000002</v>
      </c>
      <c r="S46">
        <v>9.0156770000000002</v>
      </c>
      <c r="T46">
        <v>9.0406779999999998</v>
      </c>
      <c r="U46">
        <v>9.0578079999999996</v>
      </c>
      <c r="V46">
        <v>9.0734449999999995</v>
      </c>
      <c r="W46">
        <v>9.087294</v>
      </c>
      <c r="X46">
        <v>9.0991710000000001</v>
      </c>
      <c r="Y46">
        <v>9.1090409999999995</v>
      </c>
      <c r="Z46">
        <v>9.1170039999999997</v>
      </c>
      <c r="AA46">
        <v>9.1232220000000002</v>
      </c>
      <c r="AB46">
        <v>9.1279190000000003</v>
      </c>
      <c r="AC46">
        <v>9.1313650000000006</v>
      </c>
      <c r="AD46">
        <v>9.1338329999999992</v>
      </c>
      <c r="AE46">
        <v>9.1355599999999999</v>
      </c>
      <c r="AF46">
        <v>9.1367729999999998</v>
      </c>
      <c r="AG46">
        <v>9.1376410000000003</v>
      </c>
      <c r="AH46">
        <v>9.138287</v>
      </c>
      <c r="AI46" s="21">
        <v>4.0000000000000001E-3</v>
      </c>
    </row>
    <row r="47" spans="1:35" x14ac:dyDescent="0.25">
      <c r="A47" t="s">
        <v>213</v>
      </c>
      <c r="B47" t="s">
        <v>678</v>
      </c>
      <c r="C47" t="s">
        <v>679</v>
      </c>
      <c r="D47" t="s">
        <v>214</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s="21">
        <v>0</v>
      </c>
    </row>
    <row r="48" spans="1:35" x14ac:dyDescent="0.25">
      <c r="A48" t="s">
        <v>215</v>
      </c>
      <c r="B48" t="s">
        <v>680</v>
      </c>
      <c r="C48" t="s">
        <v>681</v>
      </c>
      <c r="D48" t="s">
        <v>216</v>
      </c>
      <c r="F48">
        <v>3.5046040000000001</v>
      </c>
      <c r="G48">
        <v>3.5563690000000001</v>
      </c>
      <c r="H48">
        <v>3.5984400000000001</v>
      </c>
      <c r="I48">
        <v>3.6346810000000001</v>
      </c>
      <c r="J48">
        <v>3.6662910000000002</v>
      </c>
      <c r="K48">
        <v>3.6931150000000001</v>
      </c>
      <c r="L48">
        <v>3.7162570000000001</v>
      </c>
      <c r="M48">
        <v>3.7366109999999999</v>
      </c>
      <c r="N48">
        <v>3.7546110000000001</v>
      </c>
      <c r="O48">
        <v>3.7707660000000001</v>
      </c>
      <c r="P48">
        <v>3.785425</v>
      </c>
      <c r="Q48">
        <v>3.7965840000000002</v>
      </c>
      <c r="R48">
        <v>3.8054929999999998</v>
      </c>
      <c r="S48">
        <v>3.7960410000000002</v>
      </c>
      <c r="T48">
        <v>3.785444</v>
      </c>
      <c r="U48">
        <v>3.7749510000000002</v>
      </c>
      <c r="V48">
        <v>3.7645369999999998</v>
      </c>
      <c r="W48">
        <v>3.7542870000000002</v>
      </c>
      <c r="X48">
        <v>3.7440150000000001</v>
      </c>
      <c r="Y48">
        <v>3.7339370000000001</v>
      </c>
      <c r="Z48">
        <v>3.724154</v>
      </c>
      <c r="AA48">
        <v>3.7146349999999999</v>
      </c>
      <c r="AB48">
        <v>3.7055349999999998</v>
      </c>
      <c r="AC48">
        <v>3.6968719999999999</v>
      </c>
      <c r="AD48">
        <v>3.688707</v>
      </c>
      <c r="AE48">
        <v>3.681581</v>
      </c>
      <c r="AF48">
        <v>3.6755059999999999</v>
      </c>
      <c r="AG48">
        <v>3.6704319999999999</v>
      </c>
      <c r="AH48">
        <v>3.6663009999999998</v>
      </c>
      <c r="AI48" s="21">
        <v>2E-3</v>
      </c>
    </row>
    <row r="49" spans="1:35" x14ac:dyDescent="0.25">
      <c r="A49" t="s">
        <v>217</v>
      </c>
      <c r="B49" t="s">
        <v>682</v>
      </c>
      <c r="C49" t="s">
        <v>683</v>
      </c>
      <c r="D49" t="s">
        <v>218</v>
      </c>
      <c r="F49">
        <v>0.832511</v>
      </c>
      <c r="G49">
        <v>0.83904199999999995</v>
      </c>
      <c r="H49">
        <v>0.84528400000000004</v>
      </c>
      <c r="I49">
        <v>0.851464</v>
      </c>
      <c r="J49">
        <v>0.85759799999999997</v>
      </c>
      <c r="K49">
        <v>0.86323399999999995</v>
      </c>
      <c r="L49">
        <v>0.86841599999999997</v>
      </c>
      <c r="M49">
        <v>0.87314499999999995</v>
      </c>
      <c r="N49">
        <v>0.87741400000000003</v>
      </c>
      <c r="O49">
        <v>0.88129500000000005</v>
      </c>
      <c r="P49">
        <v>0.88477799999999995</v>
      </c>
      <c r="Q49">
        <v>0.88619700000000001</v>
      </c>
      <c r="R49">
        <v>0.88727100000000003</v>
      </c>
      <c r="S49">
        <v>0.88805000000000001</v>
      </c>
      <c r="T49">
        <v>0.88850899999999999</v>
      </c>
      <c r="U49">
        <v>0.88866599999999996</v>
      </c>
      <c r="V49">
        <v>0.88850499999999999</v>
      </c>
      <c r="W49">
        <v>0.88801300000000005</v>
      </c>
      <c r="X49">
        <v>0.88716899999999999</v>
      </c>
      <c r="Y49">
        <v>0.88598399999999999</v>
      </c>
      <c r="Z49">
        <v>0.88472499999999998</v>
      </c>
      <c r="AA49">
        <v>0.883386</v>
      </c>
      <c r="AB49">
        <v>0.88197000000000003</v>
      </c>
      <c r="AC49">
        <v>0.88049599999999995</v>
      </c>
      <c r="AD49">
        <v>0.87900699999999998</v>
      </c>
      <c r="AE49">
        <v>0.877502</v>
      </c>
      <c r="AF49">
        <v>0.87601399999999996</v>
      </c>
      <c r="AG49">
        <v>0.87458000000000002</v>
      </c>
      <c r="AH49">
        <v>0.87323399999999995</v>
      </c>
      <c r="AI49" s="21">
        <v>2E-3</v>
      </c>
    </row>
    <row r="50" spans="1:35" x14ac:dyDescent="0.25">
      <c r="A50" t="s">
        <v>219</v>
      </c>
      <c r="B50" t="s">
        <v>684</v>
      </c>
      <c r="C50" t="s">
        <v>685</v>
      </c>
      <c r="D50" t="s">
        <v>218</v>
      </c>
      <c r="F50">
        <v>0.83697999999999995</v>
      </c>
      <c r="G50">
        <v>0.83929600000000004</v>
      </c>
      <c r="H50">
        <v>0.84096899999999997</v>
      </c>
      <c r="I50">
        <v>0.84250899999999995</v>
      </c>
      <c r="J50">
        <v>0.84400500000000001</v>
      </c>
      <c r="K50">
        <v>0.84554600000000002</v>
      </c>
      <c r="L50">
        <v>0.84694499999999995</v>
      </c>
      <c r="M50">
        <v>0.84822900000000001</v>
      </c>
      <c r="N50">
        <v>0.84937600000000002</v>
      </c>
      <c r="O50">
        <v>0.85042300000000004</v>
      </c>
      <c r="P50">
        <v>0.85134699999999996</v>
      </c>
      <c r="Q50">
        <v>0.85187500000000005</v>
      </c>
      <c r="R50">
        <v>0.85233000000000003</v>
      </c>
      <c r="S50">
        <v>0.852715</v>
      </c>
      <c r="T50">
        <v>0.85302599999999995</v>
      </c>
      <c r="U50">
        <v>0.85326599999999997</v>
      </c>
      <c r="V50">
        <v>0.85342799999999996</v>
      </c>
      <c r="W50">
        <v>0.85350899999999996</v>
      </c>
      <c r="X50">
        <v>0.85349799999999998</v>
      </c>
      <c r="Y50">
        <v>0.85340300000000002</v>
      </c>
      <c r="Z50">
        <v>0.85327600000000003</v>
      </c>
      <c r="AA50">
        <v>0.85311000000000003</v>
      </c>
      <c r="AB50">
        <v>0.85289599999999999</v>
      </c>
      <c r="AC50">
        <v>0.85262800000000005</v>
      </c>
      <c r="AD50">
        <v>0.85229999999999995</v>
      </c>
      <c r="AE50">
        <v>0.85190600000000005</v>
      </c>
      <c r="AF50">
        <v>0.85144299999999995</v>
      </c>
      <c r="AG50">
        <v>0.85091499999999998</v>
      </c>
      <c r="AH50">
        <v>0.85032700000000006</v>
      </c>
      <c r="AI50" s="21">
        <v>1E-3</v>
      </c>
    </row>
    <row r="51" spans="1:35" x14ac:dyDescent="0.25">
      <c r="A51" t="s">
        <v>220</v>
      </c>
    </row>
    <row r="52" spans="1:35" x14ac:dyDescent="0.25">
      <c r="A52" t="s">
        <v>221</v>
      </c>
      <c r="B52" t="s">
        <v>686</v>
      </c>
      <c r="C52" t="s">
        <v>687</v>
      </c>
      <c r="D52" t="s">
        <v>222</v>
      </c>
      <c r="F52">
        <v>14.11839</v>
      </c>
      <c r="G52">
        <v>14.361896</v>
      </c>
      <c r="H52">
        <v>14.581602999999999</v>
      </c>
      <c r="I52">
        <v>14.788684</v>
      </c>
      <c r="J52">
        <v>14.981616000000001</v>
      </c>
      <c r="K52">
        <v>15.161526</v>
      </c>
      <c r="L52">
        <v>15.328118</v>
      </c>
      <c r="M52">
        <v>15.482331</v>
      </c>
      <c r="N52">
        <v>15.623494000000001</v>
      </c>
      <c r="O52">
        <v>15.752029</v>
      </c>
      <c r="P52">
        <v>15.867741000000001</v>
      </c>
      <c r="Q52">
        <v>15.967606999999999</v>
      </c>
      <c r="R52">
        <v>16.053270000000001</v>
      </c>
      <c r="S52">
        <v>16.123374999999999</v>
      </c>
      <c r="T52">
        <v>16.175518</v>
      </c>
      <c r="U52">
        <v>16.207474000000001</v>
      </c>
      <c r="V52">
        <v>16.236522999999998</v>
      </c>
      <c r="W52">
        <v>16.262094000000001</v>
      </c>
      <c r="X52">
        <v>16.283840000000001</v>
      </c>
      <c r="Y52">
        <v>16.301705999999999</v>
      </c>
      <c r="Z52">
        <v>16.315929000000001</v>
      </c>
      <c r="AA52">
        <v>16.326823999999998</v>
      </c>
      <c r="AB52">
        <v>16.334866000000002</v>
      </c>
      <c r="AC52">
        <v>16.340574</v>
      </c>
      <c r="AD52">
        <v>16.344491999999999</v>
      </c>
      <c r="AE52">
        <v>16.347061</v>
      </c>
      <c r="AF52">
        <v>16.348739999999999</v>
      </c>
      <c r="AG52">
        <v>16.349837999999998</v>
      </c>
      <c r="AH52">
        <v>16.350580000000001</v>
      </c>
      <c r="AI52" s="21">
        <v>5.0000000000000001E-3</v>
      </c>
    </row>
    <row r="53" spans="1:35" x14ac:dyDescent="0.25">
      <c r="A53" t="s">
        <v>213</v>
      </c>
      <c r="B53" t="s">
        <v>688</v>
      </c>
      <c r="C53" t="s">
        <v>689</v>
      </c>
      <c r="D53" t="s">
        <v>214</v>
      </c>
      <c r="F53">
        <v>0.61770899999999995</v>
      </c>
      <c r="G53">
        <v>0.62423799999999996</v>
      </c>
      <c r="H53">
        <v>0.63057300000000005</v>
      </c>
      <c r="I53">
        <v>0.63670700000000002</v>
      </c>
      <c r="J53">
        <v>0.64261699999999999</v>
      </c>
      <c r="K53">
        <v>0.64837400000000001</v>
      </c>
      <c r="L53">
        <v>0.65404200000000001</v>
      </c>
      <c r="M53">
        <v>0.65978300000000001</v>
      </c>
      <c r="N53">
        <v>0.66571100000000005</v>
      </c>
      <c r="O53">
        <v>0.67192700000000005</v>
      </c>
      <c r="P53">
        <v>0.67837199999999998</v>
      </c>
      <c r="Q53">
        <v>0.68473499999999998</v>
      </c>
      <c r="R53">
        <v>0.69050900000000004</v>
      </c>
      <c r="S53">
        <v>0.69510499999999997</v>
      </c>
      <c r="T53">
        <v>0.69807300000000005</v>
      </c>
      <c r="U53">
        <v>0.69929300000000005</v>
      </c>
      <c r="V53">
        <v>0.69981400000000005</v>
      </c>
      <c r="W53">
        <v>0.69996800000000003</v>
      </c>
      <c r="X53">
        <v>0.69999699999999998</v>
      </c>
      <c r="Y53">
        <v>0.7</v>
      </c>
      <c r="Z53">
        <v>0.7</v>
      </c>
      <c r="AA53">
        <v>0.7</v>
      </c>
      <c r="AB53">
        <v>0.7</v>
      </c>
      <c r="AC53">
        <v>0.7</v>
      </c>
      <c r="AD53">
        <v>0.7</v>
      </c>
      <c r="AE53">
        <v>0.7</v>
      </c>
      <c r="AF53">
        <v>0.7</v>
      </c>
      <c r="AG53">
        <v>0.7</v>
      </c>
      <c r="AH53">
        <v>0.7</v>
      </c>
      <c r="AI53" s="21">
        <v>4.0000000000000001E-3</v>
      </c>
    </row>
    <row r="54" spans="1:35" x14ac:dyDescent="0.25">
      <c r="A54" t="s">
        <v>223</v>
      </c>
      <c r="B54" t="s">
        <v>690</v>
      </c>
      <c r="C54" t="s">
        <v>691</v>
      </c>
      <c r="D54" t="s">
        <v>224</v>
      </c>
      <c r="F54">
        <v>16.046894000000002</v>
      </c>
      <c r="G54">
        <v>16.408232000000002</v>
      </c>
      <c r="H54">
        <v>16.704948000000002</v>
      </c>
      <c r="I54">
        <v>16.961611000000001</v>
      </c>
      <c r="J54">
        <v>17.185707000000001</v>
      </c>
      <c r="K54">
        <v>17.376514</v>
      </c>
      <c r="L54">
        <v>17.541615</v>
      </c>
      <c r="M54">
        <v>17.686883999999999</v>
      </c>
      <c r="N54">
        <v>17.815270999999999</v>
      </c>
      <c r="O54">
        <v>17.930159</v>
      </c>
      <c r="P54">
        <v>18.034072999999999</v>
      </c>
      <c r="Q54">
        <v>18.113184</v>
      </c>
      <c r="R54">
        <v>18.175549</v>
      </c>
      <c r="S54">
        <v>18.107792</v>
      </c>
      <c r="T54">
        <v>18.027934999999999</v>
      </c>
      <c r="U54">
        <v>17.949611999999998</v>
      </c>
      <c r="V54">
        <v>17.872522</v>
      </c>
      <c r="W54">
        <v>17.797091999999999</v>
      </c>
      <c r="X54">
        <v>17.722010000000001</v>
      </c>
      <c r="Y54">
        <v>17.648726</v>
      </c>
      <c r="Z54">
        <v>17.577887</v>
      </c>
      <c r="AA54">
        <v>17.509315000000001</v>
      </c>
      <c r="AB54">
        <v>17.444035</v>
      </c>
      <c r="AC54">
        <v>17.382135000000002</v>
      </c>
      <c r="AD54">
        <v>17.324014999999999</v>
      </c>
      <c r="AE54">
        <v>17.273260000000001</v>
      </c>
      <c r="AF54">
        <v>17.22991</v>
      </c>
      <c r="AG54">
        <v>17.193608999999999</v>
      </c>
      <c r="AH54">
        <v>17.163919</v>
      </c>
      <c r="AI54" s="21">
        <v>2E-3</v>
      </c>
    </row>
    <row r="55" spans="1:35" x14ac:dyDescent="0.25">
      <c r="A55" t="s">
        <v>225</v>
      </c>
      <c r="B55" t="s">
        <v>692</v>
      </c>
      <c r="C55" t="s">
        <v>693</v>
      </c>
      <c r="D55" t="s">
        <v>222</v>
      </c>
      <c r="F55">
        <v>13.652025999999999</v>
      </c>
      <c r="G55">
        <v>13.912424</v>
      </c>
      <c r="H55">
        <v>14.154226</v>
      </c>
      <c r="I55">
        <v>14.378797</v>
      </c>
      <c r="J55">
        <v>14.584899</v>
      </c>
      <c r="K55">
        <v>14.773286000000001</v>
      </c>
      <c r="L55">
        <v>14.944267</v>
      </c>
      <c r="M55">
        <v>15.10037</v>
      </c>
      <c r="N55">
        <v>15.240843999999999</v>
      </c>
      <c r="O55">
        <v>15.365807</v>
      </c>
      <c r="P55">
        <v>15.47662</v>
      </c>
      <c r="Q55">
        <v>15.542377999999999</v>
      </c>
      <c r="R55">
        <v>15.594194</v>
      </c>
      <c r="S55">
        <v>15.634285999999999</v>
      </c>
      <c r="T55">
        <v>15.661597</v>
      </c>
      <c r="U55">
        <v>15.6744</v>
      </c>
      <c r="V55">
        <v>15.685153</v>
      </c>
      <c r="W55">
        <v>15.693208</v>
      </c>
      <c r="X55">
        <v>15.698021000000001</v>
      </c>
      <c r="Y55">
        <v>15.699372</v>
      </c>
      <c r="Z55">
        <v>15.697274</v>
      </c>
      <c r="AA55">
        <v>15.691940000000001</v>
      </c>
      <c r="AB55">
        <v>15.683793</v>
      </c>
      <c r="AC55">
        <v>15.673481000000001</v>
      </c>
      <c r="AD55">
        <v>15.661708000000001</v>
      </c>
      <c r="AE55">
        <v>15.649206</v>
      </c>
      <c r="AF55">
        <v>15.636742999999999</v>
      </c>
      <c r="AG55">
        <v>15.624902000000001</v>
      </c>
      <c r="AH55">
        <v>15.614152000000001</v>
      </c>
      <c r="AI55" s="21">
        <v>5.0000000000000001E-3</v>
      </c>
    </row>
    <row r="56" spans="1:35" x14ac:dyDescent="0.25">
      <c r="A56" t="s">
        <v>226</v>
      </c>
      <c r="B56" t="s">
        <v>694</v>
      </c>
      <c r="C56" t="s">
        <v>695</v>
      </c>
      <c r="D56" t="s">
        <v>224</v>
      </c>
      <c r="F56">
        <v>11.294298</v>
      </c>
      <c r="G56">
        <v>11.378965000000001</v>
      </c>
      <c r="H56">
        <v>11.470779</v>
      </c>
      <c r="I56">
        <v>11.555712</v>
      </c>
      <c r="J56">
        <v>11.63078</v>
      </c>
      <c r="K56">
        <v>11.695589999999999</v>
      </c>
      <c r="L56">
        <v>11.751351</v>
      </c>
      <c r="M56">
        <v>11.797001</v>
      </c>
      <c r="N56">
        <v>11.849714000000001</v>
      </c>
      <c r="O56">
        <v>11.886739</v>
      </c>
      <c r="P56">
        <v>11.908359000000001</v>
      </c>
      <c r="Q56">
        <v>11.930096000000001</v>
      </c>
      <c r="R56">
        <v>11.951796999999999</v>
      </c>
      <c r="S56">
        <v>11.972925999999999</v>
      </c>
      <c r="T56">
        <v>11.993067</v>
      </c>
      <c r="U56">
        <v>12.011563000000001</v>
      </c>
      <c r="V56">
        <v>12.027761</v>
      </c>
      <c r="W56">
        <v>12.0411</v>
      </c>
      <c r="X56">
        <v>12.063248</v>
      </c>
      <c r="Y56">
        <v>12.082109000000001</v>
      </c>
      <c r="Z56">
        <v>12.098355</v>
      </c>
      <c r="AA56">
        <v>12.112704000000001</v>
      </c>
      <c r="AB56">
        <v>12.125787000000001</v>
      </c>
      <c r="AC56">
        <v>12.138025000000001</v>
      </c>
      <c r="AD56">
        <v>12.149449000000001</v>
      </c>
      <c r="AE56">
        <v>12.159872999999999</v>
      </c>
      <c r="AF56">
        <v>12.168983000000001</v>
      </c>
      <c r="AG56">
        <v>12.176450000000001</v>
      </c>
      <c r="AH56">
        <v>12.18211</v>
      </c>
      <c r="AI56" s="21">
        <v>3.0000000000000001E-3</v>
      </c>
    </row>
    <row r="57" spans="1:35" x14ac:dyDescent="0.25">
      <c r="A57" t="s">
        <v>227</v>
      </c>
    </row>
    <row r="58" spans="1:35" x14ac:dyDescent="0.25">
      <c r="A58" t="s">
        <v>228</v>
      </c>
      <c r="B58" t="s">
        <v>696</v>
      </c>
      <c r="C58" t="s">
        <v>697</v>
      </c>
      <c r="D58" t="s">
        <v>229</v>
      </c>
      <c r="F58">
        <v>0.93223100000000003</v>
      </c>
      <c r="G58">
        <v>0.94399900000000003</v>
      </c>
      <c r="H58">
        <v>0.95498499999999997</v>
      </c>
      <c r="I58">
        <v>0.96658599999999995</v>
      </c>
      <c r="J58">
        <v>0.978653</v>
      </c>
      <c r="K58">
        <v>0.99048400000000003</v>
      </c>
      <c r="L58">
        <v>1.001943</v>
      </c>
      <c r="M58">
        <v>1.0129809999999999</v>
      </c>
      <c r="N58">
        <v>1.0234220000000001</v>
      </c>
      <c r="O58">
        <v>1.033579</v>
      </c>
      <c r="P58">
        <v>1.043442</v>
      </c>
      <c r="Q58">
        <v>1.0432840000000001</v>
      </c>
      <c r="R58">
        <v>1.03752</v>
      </c>
      <c r="S58">
        <v>1.0320370000000001</v>
      </c>
      <c r="T58">
        <v>1.0266960000000001</v>
      </c>
      <c r="U58">
        <v>1.021409</v>
      </c>
      <c r="V58">
        <v>1.0161340000000001</v>
      </c>
      <c r="W58">
        <v>1.0113380000000001</v>
      </c>
      <c r="X58">
        <v>1.0069630000000001</v>
      </c>
      <c r="Y58">
        <v>1.003034</v>
      </c>
      <c r="Z58">
        <v>0.99955899999999998</v>
      </c>
      <c r="AA58">
        <v>0.996529</v>
      </c>
      <c r="AB58">
        <v>0.99392100000000005</v>
      </c>
      <c r="AC58">
        <v>0.99170800000000003</v>
      </c>
      <c r="AD58">
        <v>0.98985400000000001</v>
      </c>
      <c r="AE58">
        <v>0.98832500000000001</v>
      </c>
      <c r="AF58">
        <v>0.98708300000000004</v>
      </c>
      <c r="AG58">
        <v>0.98609100000000005</v>
      </c>
      <c r="AH58">
        <v>0.98531000000000002</v>
      </c>
      <c r="AI58" s="21">
        <v>2E-3</v>
      </c>
    </row>
    <row r="59" spans="1:35" x14ac:dyDescent="0.25">
      <c r="A59" t="s">
        <v>230</v>
      </c>
      <c r="B59" t="s">
        <v>698</v>
      </c>
      <c r="C59" t="s">
        <v>699</v>
      </c>
      <c r="D59" t="s">
        <v>229</v>
      </c>
      <c r="F59">
        <v>0.61865400000000004</v>
      </c>
      <c r="G59">
        <v>0.62222900000000003</v>
      </c>
      <c r="H59">
        <v>0.62510500000000002</v>
      </c>
      <c r="I59">
        <v>0.62732399999999999</v>
      </c>
      <c r="J59">
        <v>0.62895299999999998</v>
      </c>
      <c r="K59">
        <v>0.63005999999999995</v>
      </c>
      <c r="L59">
        <v>0.63062300000000004</v>
      </c>
      <c r="M59">
        <v>0.630691</v>
      </c>
      <c r="N59">
        <v>0.63031800000000004</v>
      </c>
      <c r="O59">
        <v>0.62994399999999995</v>
      </c>
      <c r="P59">
        <v>0.62957700000000005</v>
      </c>
      <c r="Q59">
        <v>0.62870099999999995</v>
      </c>
      <c r="R59">
        <v>0.62776500000000002</v>
      </c>
      <c r="S59">
        <v>0.62685800000000003</v>
      </c>
      <c r="T59">
        <v>0.62599499999999997</v>
      </c>
      <c r="U59">
        <v>0.62519000000000002</v>
      </c>
      <c r="V59">
        <v>0.62444999999999995</v>
      </c>
      <c r="W59">
        <v>0.62378</v>
      </c>
      <c r="X59">
        <v>0.62318399999999996</v>
      </c>
      <c r="Y59">
        <v>0.62266100000000002</v>
      </c>
      <c r="Z59">
        <v>0.62220900000000001</v>
      </c>
      <c r="AA59">
        <v>0.62182300000000001</v>
      </c>
      <c r="AB59">
        <v>0.62149900000000002</v>
      </c>
      <c r="AC59">
        <v>0.62122999999999995</v>
      </c>
      <c r="AD59">
        <v>0.62101499999999998</v>
      </c>
      <c r="AE59">
        <v>0.62084300000000003</v>
      </c>
      <c r="AF59">
        <v>0.62070700000000001</v>
      </c>
      <c r="AG59">
        <v>0.62060199999999999</v>
      </c>
      <c r="AH59">
        <v>0.62052200000000002</v>
      </c>
      <c r="AI59" s="21">
        <v>0</v>
      </c>
    </row>
    <row r="60" spans="1:35" x14ac:dyDescent="0.25">
      <c r="A60" t="s">
        <v>231</v>
      </c>
      <c r="B60" t="s">
        <v>700</v>
      </c>
      <c r="C60" t="s">
        <v>701</v>
      </c>
      <c r="D60" t="s">
        <v>229</v>
      </c>
      <c r="F60">
        <v>0.61202599999999996</v>
      </c>
      <c r="G60">
        <v>0.62482400000000005</v>
      </c>
      <c r="H60">
        <v>0.63609800000000005</v>
      </c>
      <c r="I60">
        <v>0.64568400000000004</v>
      </c>
      <c r="J60">
        <v>0.65360600000000002</v>
      </c>
      <c r="K60">
        <v>0.65970099999999998</v>
      </c>
      <c r="L60">
        <v>0.66387600000000002</v>
      </c>
      <c r="M60">
        <v>0.66601399999999999</v>
      </c>
      <c r="N60">
        <v>0.66605000000000003</v>
      </c>
      <c r="O60">
        <v>0.66608800000000001</v>
      </c>
      <c r="P60">
        <v>0.666126</v>
      </c>
      <c r="Q60">
        <v>0.66616399999999998</v>
      </c>
      <c r="R60">
        <v>0.66620000000000001</v>
      </c>
      <c r="S60">
        <v>0.66623500000000002</v>
      </c>
      <c r="T60">
        <v>0.66626700000000005</v>
      </c>
      <c r="U60">
        <v>0.66629700000000003</v>
      </c>
      <c r="V60">
        <v>0.666323</v>
      </c>
      <c r="W60">
        <v>0.66634599999999999</v>
      </c>
      <c r="X60">
        <v>0.66636700000000004</v>
      </c>
      <c r="Y60">
        <v>0.66638500000000001</v>
      </c>
      <c r="Z60">
        <v>0.66640100000000002</v>
      </c>
      <c r="AA60">
        <v>0.66641499999999998</v>
      </c>
      <c r="AB60">
        <v>0.66642699999999999</v>
      </c>
      <c r="AC60">
        <v>0.66643799999999997</v>
      </c>
      <c r="AD60">
        <v>0.66645100000000002</v>
      </c>
      <c r="AE60">
        <v>0.666462</v>
      </c>
      <c r="AF60">
        <v>0.66647299999999998</v>
      </c>
      <c r="AG60">
        <v>0.66648399999999997</v>
      </c>
      <c r="AH60">
        <v>0.66649499999999995</v>
      </c>
      <c r="AI60" s="21">
        <v>3.0000000000000001E-3</v>
      </c>
    </row>
    <row r="61" spans="1:35" x14ac:dyDescent="0.25">
      <c r="A61" t="s">
        <v>232</v>
      </c>
      <c r="B61" t="s">
        <v>702</v>
      </c>
      <c r="C61" t="s">
        <v>703</v>
      </c>
      <c r="D61" t="s">
        <v>229</v>
      </c>
      <c r="F61">
        <v>0.60749900000000001</v>
      </c>
      <c r="G61">
        <v>0.61108300000000004</v>
      </c>
      <c r="H61">
        <v>0.61430200000000001</v>
      </c>
      <c r="I61">
        <v>0.61690100000000003</v>
      </c>
      <c r="J61">
        <v>0.61893799999999999</v>
      </c>
      <c r="K61">
        <v>0.62044200000000005</v>
      </c>
      <c r="L61">
        <v>0.621421</v>
      </c>
      <c r="M61">
        <v>0.62188699999999997</v>
      </c>
      <c r="N61">
        <v>0.62184200000000001</v>
      </c>
      <c r="O61">
        <v>0.62180500000000005</v>
      </c>
      <c r="P61">
        <v>0.62179899999999999</v>
      </c>
      <c r="Q61">
        <v>0.62147699999999995</v>
      </c>
      <c r="R61">
        <v>0.62112699999999998</v>
      </c>
      <c r="S61">
        <v>0.62076200000000004</v>
      </c>
      <c r="T61">
        <v>0.62038499999999996</v>
      </c>
      <c r="U61">
        <v>0.62000299999999997</v>
      </c>
      <c r="V61">
        <v>0.61962799999999996</v>
      </c>
      <c r="W61">
        <v>0.61926400000000004</v>
      </c>
      <c r="X61">
        <v>0.618919</v>
      </c>
      <c r="Y61">
        <v>0.61860000000000004</v>
      </c>
      <c r="Z61">
        <v>0.61831199999999997</v>
      </c>
      <c r="AA61">
        <v>0.61805500000000002</v>
      </c>
      <c r="AB61">
        <v>0.61783200000000005</v>
      </c>
      <c r="AC61">
        <v>0.61764300000000005</v>
      </c>
      <c r="AD61">
        <v>0.61748800000000004</v>
      </c>
      <c r="AE61">
        <v>0.61736400000000002</v>
      </c>
      <c r="AF61">
        <v>0.61726599999999998</v>
      </c>
      <c r="AG61">
        <v>0.61719299999999999</v>
      </c>
      <c r="AH61">
        <v>0.61713799999999996</v>
      </c>
      <c r="AI61" s="21">
        <v>1E-3</v>
      </c>
    </row>
    <row r="62" spans="1:35" x14ac:dyDescent="0.25">
      <c r="A62" t="s">
        <v>233</v>
      </c>
    </row>
    <row r="63" spans="1:35" x14ac:dyDescent="0.25">
      <c r="A63" t="s">
        <v>209</v>
      </c>
      <c r="B63" t="s">
        <v>704</v>
      </c>
      <c r="C63" t="s">
        <v>705</v>
      </c>
      <c r="D63" t="s">
        <v>234</v>
      </c>
      <c r="F63">
        <v>601.62268100000006</v>
      </c>
      <c r="G63">
        <v>591.79913299999998</v>
      </c>
      <c r="H63">
        <v>582.51690699999995</v>
      </c>
      <c r="I63">
        <v>573.78015100000005</v>
      </c>
      <c r="J63">
        <v>565.58648700000003</v>
      </c>
      <c r="K63">
        <v>557.91094999999996</v>
      </c>
      <c r="L63">
        <v>550.73449700000003</v>
      </c>
      <c r="M63">
        <v>544.04510500000004</v>
      </c>
      <c r="N63">
        <v>537.87042199999996</v>
      </c>
      <c r="O63">
        <v>532.28186000000005</v>
      </c>
      <c r="P63">
        <v>527.24188200000003</v>
      </c>
      <c r="Q63">
        <v>522.74560499999995</v>
      </c>
      <c r="R63">
        <v>518.78698699999995</v>
      </c>
      <c r="S63">
        <v>515.33673099999999</v>
      </c>
      <c r="T63">
        <v>512.38696300000004</v>
      </c>
      <c r="U63">
        <v>509.909851</v>
      </c>
      <c r="V63">
        <v>507.92584199999999</v>
      </c>
      <c r="W63">
        <v>506.40896600000002</v>
      </c>
      <c r="X63">
        <v>505.38198899999998</v>
      </c>
      <c r="Y63">
        <v>504.868134</v>
      </c>
      <c r="Z63">
        <v>504.854218</v>
      </c>
      <c r="AA63">
        <v>504.83514400000001</v>
      </c>
      <c r="AB63">
        <v>504.81170700000001</v>
      </c>
      <c r="AC63">
        <v>504.784088</v>
      </c>
      <c r="AD63">
        <v>504.754211</v>
      </c>
      <c r="AE63">
        <v>504.723907</v>
      </c>
      <c r="AF63">
        <v>504.69354199999998</v>
      </c>
      <c r="AG63">
        <v>504.666382</v>
      </c>
      <c r="AH63">
        <v>504.64325000000002</v>
      </c>
      <c r="AI63" s="21">
        <v>-6.0000000000000001E-3</v>
      </c>
    </row>
    <row r="64" spans="1:35" x14ac:dyDescent="0.25">
      <c r="A64" t="s">
        <v>210</v>
      </c>
      <c r="B64" t="s">
        <v>706</v>
      </c>
      <c r="C64" t="s">
        <v>707</v>
      </c>
      <c r="D64" t="s">
        <v>234</v>
      </c>
      <c r="F64">
        <v>448.44433600000002</v>
      </c>
      <c r="G64">
        <v>443.66037</v>
      </c>
      <c r="H64">
        <v>438.783051</v>
      </c>
      <c r="I64">
        <v>433.82998700000002</v>
      </c>
      <c r="J64">
        <v>428.81097399999999</v>
      </c>
      <c r="K64">
        <v>423.76275600000002</v>
      </c>
      <c r="L64">
        <v>418.95931999999999</v>
      </c>
      <c r="M64">
        <v>414.39859000000001</v>
      </c>
      <c r="N64">
        <v>410.096924</v>
      </c>
      <c r="O64">
        <v>406.03283699999997</v>
      </c>
      <c r="P64">
        <v>402.185699</v>
      </c>
      <c r="Q64">
        <v>398.57708700000001</v>
      </c>
      <c r="R64">
        <v>395.21826199999998</v>
      </c>
      <c r="S64">
        <v>392.090485</v>
      </c>
      <c r="T64">
        <v>389.228455</v>
      </c>
      <c r="U64">
        <v>386.60855099999998</v>
      </c>
      <c r="V64">
        <v>384.24060100000003</v>
      </c>
      <c r="W64">
        <v>382.10922199999999</v>
      </c>
      <c r="X64">
        <v>380.19821200000001</v>
      </c>
      <c r="Y64">
        <v>378.55282599999998</v>
      </c>
      <c r="Z64">
        <v>377.15033</v>
      </c>
      <c r="AA64">
        <v>376.024902</v>
      </c>
      <c r="AB64">
        <v>375.19430499999999</v>
      </c>
      <c r="AC64">
        <v>374.65905800000002</v>
      </c>
      <c r="AD64">
        <v>374.41220099999998</v>
      </c>
      <c r="AE64">
        <v>374.40713499999998</v>
      </c>
      <c r="AF64">
        <v>374.40103099999999</v>
      </c>
      <c r="AG64">
        <v>374.39468399999998</v>
      </c>
      <c r="AH64">
        <v>374.38818400000002</v>
      </c>
      <c r="AI64" s="21">
        <v>-6.0000000000000001E-3</v>
      </c>
    </row>
    <row r="65" spans="1:35" x14ac:dyDescent="0.25">
      <c r="A65" t="s">
        <v>235</v>
      </c>
    </row>
    <row r="66" spans="1:35" x14ac:dyDescent="0.25">
      <c r="A66" t="s">
        <v>236</v>
      </c>
    </row>
    <row r="67" spans="1:35" x14ac:dyDescent="0.25">
      <c r="A67" t="s">
        <v>237</v>
      </c>
      <c r="B67" t="s">
        <v>708</v>
      </c>
      <c r="C67" t="s">
        <v>709</v>
      </c>
      <c r="D67" t="s">
        <v>238</v>
      </c>
      <c r="F67">
        <v>0.94953100000000001</v>
      </c>
      <c r="G67">
        <v>0.94127099999999997</v>
      </c>
      <c r="H67">
        <v>0.93554700000000002</v>
      </c>
      <c r="I67">
        <v>0.93102499999999999</v>
      </c>
      <c r="J67">
        <v>0.92638399999999999</v>
      </c>
      <c r="K67">
        <v>0.92128699999999997</v>
      </c>
      <c r="L67">
        <v>0.91575700000000004</v>
      </c>
      <c r="M67">
        <v>0.90954000000000002</v>
      </c>
      <c r="N67">
        <v>0.90287099999999998</v>
      </c>
      <c r="O67">
        <v>0.89591500000000002</v>
      </c>
      <c r="P67">
        <v>0.88890000000000002</v>
      </c>
      <c r="Q67">
        <v>0.88168100000000005</v>
      </c>
      <c r="R67">
        <v>0.87443599999999999</v>
      </c>
      <c r="S67">
        <v>0.867313</v>
      </c>
      <c r="T67">
        <v>0.86033800000000005</v>
      </c>
      <c r="U67">
        <v>0.85336199999999995</v>
      </c>
      <c r="V67">
        <v>0.84626699999999999</v>
      </c>
      <c r="W67">
        <v>0.83930400000000005</v>
      </c>
      <c r="X67">
        <v>0.83236500000000002</v>
      </c>
      <c r="Y67">
        <v>0.82543699999999998</v>
      </c>
      <c r="Z67">
        <v>0.81860599999999994</v>
      </c>
      <c r="AA67">
        <v>0.81191500000000005</v>
      </c>
      <c r="AB67">
        <v>0.80532999999999999</v>
      </c>
      <c r="AC67">
        <v>0.79865799999999998</v>
      </c>
      <c r="AD67">
        <v>0.79166199999999998</v>
      </c>
      <c r="AE67">
        <v>0.78482300000000005</v>
      </c>
      <c r="AF67">
        <v>0.77819700000000003</v>
      </c>
      <c r="AG67">
        <v>0.77168199999999998</v>
      </c>
      <c r="AH67">
        <v>0.76516499999999998</v>
      </c>
      <c r="AI67" s="21">
        <v>-8.0000000000000002E-3</v>
      </c>
    </row>
    <row r="68" spans="1:35" x14ac:dyDescent="0.25">
      <c r="A68" t="s">
        <v>239</v>
      </c>
      <c r="B68" t="s">
        <v>710</v>
      </c>
      <c r="C68" t="s">
        <v>711</v>
      </c>
      <c r="D68" t="s">
        <v>238</v>
      </c>
      <c r="F68">
        <v>0.83860299999999999</v>
      </c>
      <c r="G68">
        <v>0.78499600000000003</v>
      </c>
      <c r="H68">
        <v>0.77750900000000001</v>
      </c>
      <c r="I68">
        <v>0.77489200000000003</v>
      </c>
      <c r="J68">
        <v>0.77625999999999995</v>
      </c>
      <c r="K68">
        <v>0.77675099999999997</v>
      </c>
      <c r="L68">
        <v>0.77603100000000003</v>
      </c>
      <c r="M68">
        <v>0.77386299999999997</v>
      </c>
      <c r="N68">
        <v>0.77132599999999996</v>
      </c>
      <c r="O68">
        <v>0.76937999999999995</v>
      </c>
      <c r="P68">
        <v>0.767984</v>
      </c>
      <c r="Q68">
        <v>0.88259100000000001</v>
      </c>
      <c r="R68">
        <v>0.88158700000000001</v>
      </c>
      <c r="S68">
        <v>0.88260099999999997</v>
      </c>
      <c r="T68">
        <v>0.88222900000000004</v>
      </c>
      <c r="U68">
        <v>0.88222599999999995</v>
      </c>
      <c r="V68">
        <v>0.882243</v>
      </c>
      <c r="W68">
        <v>0.88229599999999997</v>
      </c>
      <c r="X68">
        <v>0.88129299999999999</v>
      </c>
      <c r="Y68">
        <v>0.87935600000000003</v>
      </c>
      <c r="Z68">
        <v>0.87853700000000001</v>
      </c>
      <c r="AA68">
        <v>0.87742399999999998</v>
      </c>
      <c r="AB68">
        <v>0.87608200000000003</v>
      </c>
      <c r="AC68">
        <v>0.87481500000000001</v>
      </c>
      <c r="AD68">
        <v>0.87347799999999998</v>
      </c>
      <c r="AE68">
        <v>0.87382300000000002</v>
      </c>
      <c r="AF68">
        <v>0.87375999999999998</v>
      </c>
      <c r="AG68">
        <v>0.87424900000000005</v>
      </c>
      <c r="AH68">
        <v>0.87474700000000005</v>
      </c>
      <c r="AI68" s="21">
        <v>2E-3</v>
      </c>
    </row>
    <row r="69" spans="1:35" x14ac:dyDescent="0.25">
      <c r="A69" t="s">
        <v>240</v>
      </c>
      <c r="B69" t="s">
        <v>712</v>
      </c>
      <c r="C69" t="s">
        <v>713</v>
      </c>
      <c r="D69" t="s">
        <v>238</v>
      </c>
      <c r="F69">
        <v>0.94170200000000004</v>
      </c>
      <c r="G69">
        <v>0.93232700000000002</v>
      </c>
      <c r="H69">
        <v>0.92535100000000003</v>
      </c>
      <c r="I69">
        <v>0.91953300000000004</v>
      </c>
      <c r="J69">
        <v>0.91376199999999996</v>
      </c>
      <c r="K69">
        <v>0.907725</v>
      </c>
      <c r="L69">
        <v>0.90143600000000002</v>
      </c>
      <c r="M69">
        <v>0.89469200000000004</v>
      </c>
      <c r="N69">
        <v>0.88771699999999998</v>
      </c>
      <c r="O69">
        <v>0.88065199999999999</v>
      </c>
      <c r="P69">
        <v>0.87367799999999995</v>
      </c>
      <c r="Q69">
        <v>0.867923</v>
      </c>
      <c r="R69">
        <v>0.86223499999999997</v>
      </c>
      <c r="S69">
        <v>0.85676600000000003</v>
      </c>
      <c r="T69">
        <v>0.85151900000000003</v>
      </c>
      <c r="U69">
        <v>0.84637300000000004</v>
      </c>
      <c r="V69">
        <v>0.84123400000000004</v>
      </c>
      <c r="W69">
        <v>0.83629399999999998</v>
      </c>
      <c r="X69">
        <v>0.83145999999999998</v>
      </c>
      <c r="Y69">
        <v>0.82670900000000003</v>
      </c>
      <c r="Z69">
        <v>0.82210700000000003</v>
      </c>
      <c r="AA69">
        <v>0.81767999999999996</v>
      </c>
      <c r="AB69">
        <v>0.81339499999999998</v>
      </c>
      <c r="AC69">
        <v>0.80911299999999997</v>
      </c>
      <c r="AD69">
        <v>0.80466000000000004</v>
      </c>
      <c r="AE69">
        <v>0.80039899999999997</v>
      </c>
      <c r="AF69">
        <v>0.79635699999999998</v>
      </c>
      <c r="AG69">
        <v>0.79246099999999997</v>
      </c>
      <c r="AH69">
        <v>0.78863000000000005</v>
      </c>
      <c r="AI69" s="21">
        <v>-6.0000000000000001E-3</v>
      </c>
    </row>
    <row r="70" spans="1:35" x14ac:dyDescent="0.25">
      <c r="A70" t="s">
        <v>220</v>
      </c>
    </row>
    <row r="71" spans="1:35" x14ac:dyDescent="0.25">
      <c r="A71" t="s">
        <v>237</v>
      </c>
      <c r="B71" t="s">
        <v>714</v>
      </c>
      <c r="C71" t="s">
        <v>715</v>
      </c>
      <c r="D71" t="s">
        <v>238</v>
      </c>
      <c r="F71">
        <v>0.98205299999999995</v>
      </c>
      <c r="G71">
        <v>0.97907100000000002</v>
      </c>
      <c r="H71">
        <v>0.97709199999999996</v>
      </c>
      <c r="I71">
        <v>0.97557099999999997</v>
      </c>
      <c r="J71">
        <v>0.97395100000000001</v>
      </c>
      <c r="K71">
        <v>0.97213400000000005</v>
      </c>
      <c r="L71">
        <v>0.97014599999999995</v>
      </c>
      <c r="M71">
        <v>0.96789800000000004</v>
      </c>
      <c r="N71">
        <v>0.96549499999999999</v>
      </c>
      <c r="O71">
        <v>0.96298799999999996</v>
      </c>
      <c r="P71">
        <v>0.96045700000000001</v>
      </c>
      <c r="Q71">
        <v>0.95786800000000005</v>
      </c>
      <c r="R71">
        <v>0.95526999999999995</v>
      </c>
      <c r="S71">
        <v>0.952708</v>
      </c>
      <c r="T71">
        <v>0.95018999999999998</v>
      </c>
      <c r="U71">
        <v>0.94767299999999999</v>
      </c>
      <c r="V71">
        <v>0.94510700000000003</v>
      </c>
      <c r="W71">
        <v>0.94257999999999997</v>
      </c>
      <c r="X71">
        <v>0.940056</v>
      </c>
      <c r="Y71">
        <v>0.93752199999999997</v>
      </c>
      <c r="Z71">
        <v>0.93502399999999997</v>
      </c>
      <c r="AA71">
        <v>0.93257100000000004</v>
      </c>
      <c r="AB71">
        <v>0.93016299999999996</v>
      </c>
      <c r="AC71">
        <v>0.92771400000000004</v>
      </c>
      <c r="AD71">
        <v>0.92511900000000002</v>
      </c>
      <c r="AE71">
        <v>0.92258799999999996</v>
      </c>
      <c r="AF71">
        <v>0.92013699999999998</v>
      </c>
      <c r="AG71">
        <v>0.91773000000000005</v>
      </c>
      <c r="AH71">
        <v>0.91531200000000001</v>
      </c>
      <c r="AI71" s="21">
        <v>-3.0000000000000001E-3</v>
      </c>
    </row>
    <row r="72" spans="1:35" x14ac:dyDescent="0.25">
      <c r="A72" t="s">
        <v>239</v>
      </c>
      <c r="B72" t="s">
        <v>716</v>
      </c>
      <c r="C72" t="s">
        <v>717</v>
      </c>
      <c r="D72" t="s">
        <v>238</v>
      </c>
      <c r="F72">
        <v>0.98170400000000002</v>
      </c>
      <c r="G72">
        <v>0.96699000000000002</v>
      </c>
      <c r="H72">
        <v>0.96088799999999996</v>
      </c>
      <c r="I72">
        <v>0.95875100000000002</v>
      </c>
      <c r="J72">
        <v>0.95990200000000003</v>
      </c>
      <c r="K72">
        <v>0.96076799999999996</v>
      </c>
      <c r="L72">
        <v>0.960538</v>
      </c>
      <c r="M72">
        <v>0.959561</v>
      </c>
      <c r="N72">
        <v>0.95821699999999999</v>
      </c>
      <c r="O72">
        <v>0.95740599999999998</v>
      </c>
      <c r="P72">
        <v>0.95718599999999998</v>
      </c>
      <c r="Q72">
        <v>0.99905699999999997</v>
      </c>
      <c r="R72">
        <v>0.99895299999999998</v>
      </c>
      <c r="S72">
        <v>0.99954100000000001</v>
      </c>
      <c r="T72">
        <v>0.99966999999999995</v>
      </c>
      <c r="U72">
        <v>0.99981500000000001</v>
      </c>
      <c r="V72">
        <v>0.99997999999999998</v>
      </c>
      <c r="W72">
        <v>1.0003</v>
      </c>
      <c r="X72">
        <v>1.000248</v>
      </c>
      <c r="Y72">
        <v>0.99957099999999999</v>
      </c>
      <c r="Z72">
        <v>0.99960499999999997</v>
      </c>
      <c r="AA72">
        <v>0.99928499999999998</v>
      </c>
      <c r="AB72">
        <v>0.99876600000000004</v>
      </c>
      <c r="AC72">
        <v>0.99830399999999997</v>
      </c>
      <c r="AD72">
        <v>0.99787800000000004</v>
      </c>
      <c r="AE72">
        <v>0.99847200000000003</v>
      </c>
      <c r="AF72">
        <v>0.99878699999999998</v>
      </c>
      <c r="AG72">
        <v>0.99943099999999996</v>
      </c>
      <c r="AH72">
        <v>1.0001139999999999</v>
      </c>
      <c r="AI72" s="21">
        <v>1E-3</v>
      </c>
    </row>
    <row r="73" spans="1:35" x14ac:dyDescent="0.25">
      <c r="A73" t="s">
        <v>240</v>
      </c>
      <c r="B73" t="s">
        <v>718</v>
      </c>
      <c r="C73" t="s">
        <v>719</v>
      </c>
      <c r="D73" t="s">
        <v>238</v>
      </c>
      <c r="F73">
        <v>0.98254900000000001</v>
      </c>
      <c r="G73">
        <v>0.97962899999999997</v>
      </c>
      <c r="H73">
        <v>0.97761799999999999</v>
      </c>
      <c r="I73">
        <v>0.97603300000000004</v>
      </c>
      <c r="J73">
        <v>0.97440099999999996</v>
      </c>
      <c r="K73">
        <v>0.97263200000000005</v>
      </c>
      <c r="L73">
        <v>0.97074099999999997</v>
      </c>
      <c r="M73">
        <v>0.96864799999999995</v>
      </c>
      <c r="N73">
        <v>0.966445</v>
      </c>
      <c r="O73">
        <v>0.96418499999999996</v>
      </c>
      <c r="P73">
        <v>0.96193700000000004</v>
      </c>
      <c r="Q73">
        <v>0.96004299999999998</v>
      </c>
      <c r="R73">
        <v>0.958152</v>
      </c>
      <c r="S73">
        <v>0.95631500000000003</v>
      </c>
      <c r="T73">
        <v>0.954538</v>
      </c>
      <c r="U73">
        <v>0.95278200000000002</v>
      </c>
      <c r="V73">
        <v>0.95100499999999999</v>
      </c>
      <c r="W73">
        <v>0.94928100000000004</v>
      </c>
      <c r="X73">
        <v>0.94758100000000001</v>
      </c>
      <c r="Y73">
        <v>0.945886</v>
      </c>
      <c r="Z73">
        <v>0.94423299999999999</v>
      </c>
      <c r="AA73">
        <v>0.94262800000000002</v>
      </c>
      <c r="AB73">
        <v>0.94106699999999999</v>
      </c>
      <c r="AC73">
        <v>0.93948399999999999</v>
      </c>
      <c r="AD73">
        <v>0.93779599999999996</v>
      </c>
      <c r="AE73">
        <v>0.93617700000000004</v>
      </c>
      <c r="AF73">
        <v>0.93463099999999999</v>
      </c>
      <c r="AG73">
        <v>0.93313199999999996</v>
      </c>
      <c r="AH73">
        <v>0.93163799999999997</v>
      </c>
      <c r="AI73" s="21">
        <v>-2E-3</v>
      </c>
    </row>
    <row r="74" spans="1:35" x14ac:dyDescent="0.25">
      <c r="A74" t="s">
        <v>241</v>
      </c>
    </row>
    <row r="75" spans="1:35" x14ac:dyDescent="0.25">
      <c r="A75" t="s">
        <v>242</v>
      </c>
    </row>
    <row r="76" spans="1:35" x14ac:dyDescent="0.25">
      <c r="A76" t="s">
        <v>181</v>
      </c>
    </row>
    <row r="77" spans="1:35" x14ac:dyDescent="0.25">
      <c r="A77" t="s">
        <v>243</v>
      </c>
      <c r="B77" t="s">
        <v>720</v>
      </c>
      <c r="C77" t="s">
        <v>721</v>
      </c>
      <c r="D77" t="s">
        <v>244</v>
      </c>
      <c r="F77">
        <v>0</v>
      </c>
      <c r="G77">
        <v>0</v>
      </c>
      <c r="H77">
        <v>0</v>
      </c>
      <c r="I77">
        <v>0</v>
      </c>
      <c r="J77">
        <v>0</v>
      </c>
      <c r="K77">
        <v>0</v>
      </c>
      <c r="L77">
        <v>0</v>
      </c>
      <c r="M77">
        <v>0</v>
      </c>
      <c r="N77">
        <v>0</v>
      </c>
      <c r="O77">
        <v>0</v>
      </c>
      <c r="P77">
        <v>0</v>
      </c>
      <c r="Q77">
        <v>0</v>
      </c>
      <c r="R77">
        <v>1.9999999999999999E-6</v>
      </c>
      <c r="S77">
        <v>5.0000000000000004E-6</v>
      </c>
      <c r="T77">
        <v>1.1E-5</v>
      </c>
      <c r="U77">
        <v>2.1999999999999999E-5</v>
      </c>
      <c r="V77">
        <v>4.3999999999999999E-5</v>
      </c>
      <c r="W77">
        <v>8.2999999999999998E-5</v>
      </c>
      <c r="X77">
        <v>1.55E-4</v>
      </c>
      <c r="Y77">
        <v>2.8600000000000001E-4</v>
      </c>
      <c r="Z77">
        <v>4.17E-4</v>
      </c>
      <c r="AA77">
        <v>5.5000000000000003E-4</v>
      </c>
      <c r="AB77">
        <v>6.8199999999999999E-4</v>
      </c>
      <c r="AC77">
        <v>8.1599999999999999E-4</v>
      </c>
      <c r="AD77">
        <v>9.5E-4</v>
      </c>
      <c r="AE77">
        <v>1.0839999999999999E-3</v>
      </c>
      <c r="AF77">
        <v>1.219E-3</v>
      </c>
      <c r="AG77">
        <v>1.353E-3</v>
      </c>
      <c r="AH77">
        <v>1.488E-3</v>
      </c>
      <c r="AI77" t="s">
        <v>4</v>
      </c>
    </row>
    <row r="78" spans="1:35" x14ac:dyDescent="0.25">
      <c r="A78" t="s">
        <v>245</v>
      </c>
      <c r="B78" t="s">
        <v>722</v>
      </c>
      <c r="C78" t="s">
        <v>723</v>
      </c>
      <c r="D78" t="s">
        <v>244</v>
      </c>
      <c r="F78">
        <v>25.940821</v>
      </c>
      <c r="G78">
        <v>28.426915999999999</v>
      </c>
      <c r="H78">
        <v>31.317519999999998</v>
      </c>
      <c r="I78">
        <v>34.213085</v>
      </c>
      <c r="J78">
        <v>37.102398000000001</v>
      </c>
      <c r="K78">
        <v>40.088000999999998</v>
      </c>
      <c r="L78">
        <v>43.162284999999997</v>
      </c>
      <c r="M78">
        <v>46.379024999999999</v>
      </c>
      <c r="N78">
        <v>49.715114999999997</v>
      </c>
      <c r="O78">
        <v>53.221054000000002</v>
      </c>
      <c r="P78">
        <v>56.974155000000003</v>
      </c>
      <c r="Q78">
        <v>60.782733999999998</v>
      </c>
      <c r="R78">
        <v>64.698020999999997</v>
      </c>
      <c r="S78">
        <v>68.113708000000003</v>
      </c>
      <c r="T78">
        <v>71.713645999999997</v>
      </c>
      <c r="U78">
        <v>75.468543999999994</v>
      </c>
      <c r="V78">
        <v>79.508544999999998</v>
      </c>
      <c r="W78">
        <v>83.846107000000003</v>
      </c>
      <c r="X78">
        <v>88.482719000000003</v>
      </c>
      <c r="Y78">
        <v>93.406563000000006</v>
      </c>
      <c r="Z78">
        <v>98.617553999999998</v>
      </c>
      <c r="AA78">
        <v>104.15289300000001</v>
      </c>
      <c r="AB78">
        <v>109.907883</v>
      </c>
      <c r="AC78">
        <v>115.976173</v>
      </c>
      <c r="AD78">
        <v>122.272903</v>
      </c>
      <c r="AE78">
        <v>128.79647800000001</v>
      </c>
      <c r="AF78">
        <v>135.66493199999999</v>
      </c>
      <c r="AG78">
        <v>142.69435100000001</v>
      </c>
      <c r="AH78">
        <v>149.97357199999999</v>
      </c>
      <c r="AI78" s="21">
        <v>6.5000000000000002E-2</v>
      </c>
    </row>
    <row r="79" spans="1:35" x14ac:dyDescent="0.25">
      <c r="A79" t="s">
        <v>246</v>
      </c>
      <c r="B79" t="s">
        <v>724</v>
      </c>
      <c r="C79" t="s">
        <v>725</v>
      </c>
      <c r="D79" t="s">
        <v>244</v>
      </c>
      <c r="F79">
        <v>6.3448000000000004E-2</v>
      </c>
      <c r="G79">
        <v>6.9112000000000007E-2</v>
      </c>
      <c r="H79">
        <v>7.5192999999999996E-2</v>
      </c>
      <c r="I79">
        <v>8.1515000000000004E-2</v>
      </c>
      <c r="J79">
        <v>8.7960999999999998E-2</v>
      </c>
      <c r="K79">
        <v>9.4481999999999997E-2</v>
      </c>
      <c r="L79">
        <v>0.101025</v>
      </c>
      <c r="M79">
        <v>0.10757</v>
      </c>
      <c r="N79">
        <v>0.11409</v>
      </c>
      <c r="O79">
        <v>0.120587</v>
      </c>
      <c r="P79">
        <v>0.12706999999999999</v>
      </c>
      <c r="Q79">
        <v>0.13330900000000001</v>
      </c>
      <c r="R79">
        <v>0.13331200000000001</v>
      </c>
      <c r="S79">
        <v>0.13331799999999999</v>
      </c>
      <c r="T79">
        <v>0.13333100000000001</v>
      </c>
      <c r="U79">
        <v>0.133353</v>
      </c>
      <c r="V79">
        <v>0.13339599999999999</v>
      </c>
      <c r="W79">
        <v>0.13347400000000001</v>
      </c>
      <c r="X79">
        <v>0.13361799999999999</v>
      </c>
      <c r="Y79">
        <v>0.13388</v>
      </c>
      <c r="Z79">
        <v>0.13414300000000001</v>
      </c>
      <c r="AA79">
        <v>0.134408</v>
      </c>
      <c r="AB79">
        <v>0.13467299999999999</v>
      </c>
      <c r="AC79">
        <v>0.13494</v>
      </c>
      <c r="AD79">
        <v>0.13520699999999999</v>
      </c>
      <c r="AE79">
        <v>0.13547600000000001</v>
      </c>
      <c r="AF79">
        <v>0.135745</v>
      </c>
      <c r="AG79">
        <v>0.136015</v>
      </c>
      <c r="AH79">
        <v>0.13628499999999999</v>
      </c>
      <c r="AI79" s="21">
        <v>2.8000000000000001E-2</v>
      </c>
    </row>
    <row r="80" spans="1:35" x14ac:dyDescent="0.25">
      <c r="A80" t="s">
        <v>198</v>
      </c>
      <c r="B80" t="s">
        <v>726</v>
      </c>
      <c r="C80" t="s">
        <v>727</v>
      </c>
      <c r="D80" t="s">
        <v>244</v>
      </c>
      <c r="F80">
        <v>26.004269000000001</v>
      </c>
      <c r="G80">
        <v>28.496029</v>
      </c>
      <c r="H80">
        <v>31.392714000000002</v>
      </c>
      <c r="I80">
        <v>34.294601</v>
      </c>
      <c r="J80">
        <v>37.190361000000003</v>
      </c>
      <c r="K80">
        <v>40.182484000000002</v>
      </c>
      <c r="L80">
        <v>43.263309</v>
      </c>
      <c r="M80">
        <v>46.486595000000001</v>
      </c>
      <c r="N80">
        <v>49.829205000000002</v>
      </c>
      <c r="O80">
        <v>53.341639999999998</v>
      </c>
      <c r="P80">
        <v>57.101227000000002</v>
      </c>
      <c r="Q80">
        <v>60.916041999999997</v>
      </c>
      <c r="R80">
        <v>64.831337000000005</v>
      </c>
      <c r="S80">
        <v>68.247032000000004</v>
      </c>
      <c r="T80">
        <v>71.846985000000004</v>
      </c>
      <c r="U80">
        <v>75.601921000000004</v>
      </c>
      <c r="V80">
        <v>79.641982999999996</v>
      </c>
      <c r="W80">
        <v>83.979668000000004</v>
      </c>
      <c r="X80">
        <v>88.616493000000006</v>
      </c>
      <c r="Y80">
        <v>93.540726000000006</v>
      </c>
      <c r="Z80">
        <v>98.752112999999994</v>
      </c>
      <c r="AA80">
        <v>104.28784899999999</v>
      </c>
      <c r="AB80">
        <v>110.04323599999999</v>
      </c>
      <c r="AC80">
        <v>116.111931</v>
      </c>
      <c r="AD80">
        <v>122.409058</v>
      </c>
      <c r="AE80">
        <v>128.933044</v>
      </c>
      <c r="AF80">
        <v>135.801895</v>
      </c>
      <c r="AG80">
        <v>142.831726</v>
      </c>
      <c r="AH80">
        <v>150.11135899999999</v>
      </c>
      <c r="AI80" s="21">
        <v>6.5000000000000002E-2</v>
      </c>
    </row>
    <row r="81" spans="1:35" x14ac:dyDescent="0.25">
      <c r="A81" t="s">
        <v>180</v>
      </c>
    </row>
    <row r="82" spans="1:35" x14ac:dyDescent="0.25">
      <c r="A82" t="s">
        <v>243</v>
      </c>
      <c r="B82" t="s">
        <v>728</v>
      </c>
      <c r="C82" t="s">
        <v>729</v>
      </c>
      <c r="D82" t="s">
        <v>247</v>
      </c>
      <c r="F82">
        <v>0</v>
      </c>
      <c r="G82">
        <v>0</v>
      </c>
      <c r="H82">
        <v>0</v>
      </c>
      <c r="I82">
        <v>0</v>
      </c>
      <c r="J82">
        <v>0</v>
      </c>
      <c r="K82">
        <v>0</v>
      </c>
      <c r="L82">
        <v>0</v>
      </c>
      <c r="M82">
        <v>0</v>
      </c>
      <c r="N82">
        <v>0</v>
      </c>
      <c r="O82">
        <v>0</v>
      </c>
      <c r="P82">
        <v>0</v>
      </c>
      <c r="Q82">
        <v>9.9999999999999995E-7</v>
      </c>
      <c r="R82">
        <v>6.0000000000000002E-6</v>
      </c>
      <c r="S82">
        <v>1.4E-5</v>
      </c>
      <c r="T82">
        <v>3.1000000000000001E-5</v>
      </c>
      <c r="U82">
        <v>6.2000000000000003E-5</v>
      </c>
      <c r="V82">
        <v>1.22E-4</v>
      </c>
      <c r="W82">
        <v>2.3000000000000001E-4</v>
      </c>
      <c r="X82">
        <v>4.3100000000000001E-4</v>
      </c>
      <c r="Y82">
        <v>7.9799999999999999E-4</v>
      </c>
      <c r="Z82">
        <v>1.165E-3</v>
      </c>
      <c r="AA82">
        <v>1.534E-3</v>
      </c>
      <c r="AB82">
        <v>1.9040000000000001E-3</v>
      </c>
      <c r="AC82">
        <v>2.2759999999999998E-3</v>
      </c>
      <c r="AD82">
        <v>2.6489999999999999E-3</v>
      </c>
      <c r="AE82">
        <v>3.0240000000000002E-3</v>
      </c>
      <c r="AF82">
        <v>3.3999999999999998E-3</v>
      </c>
      <c r="AG82">
        <v>3.7759999999999998E-3</v>
      </c>
      <c r="AH82">
        <v>4.1520000000000003E-3</v>
      </c>
      <c r="AI82" t="s">
        <v>4</v>
      </c>
    </row>
    <row r="83" spans="1:35" x14ac:dyDescent="0.25">
      <c r="A83" t="s">
        <v>245</v>
      </c>
      <c r="B83" t="s">
        <v>730</v>
      </c>
      <c r="C83" t="s">
        <v>731</v>
      </c>
      <c r="D83" t="s">
        <v>247</v>
      </c>
      <c r="F83">
        <v>38.879559</v>
      </c>
      <c r="G83">
        <v>43.125973000000002</v>
      </c>
      <c r="H83">
        <v>47.972565000000003</v>
      </c>
      <c r="I83">
        <v>52.818500999999998</v>
      </c>
      <c r="J83">
        <v>57.647593999999998</v>
      </c>
      <c r="K83">
        <v>62.611156000000001</v>
      </c>
      <c r="L83">
        <v>67.696831000000003</v>
      </c>
      <c r="M83">
        <v>72.983909999999995</v>
      </c>
      <c r="N83">
        <v>78.436142000000004</v>
      </c>
      <c r="O83">
        <v>84.134567000000004</v>
      </c>
      <c r="P83">
        <v>90.184685000000002</v>
      </c>
      <c r="Q83">
        <v>96.308402999999998</v>
      </c>
      <c r="R83">
        <v>102.57440200000001</v>
      </c>
      <c r="S83">
        <v>108.095085</v>
      </c>
      <c r="T83">
        <v>113.883217</v>
      </c>
      <c r="U83">
        <v>119.885406</v>
      </c>
      <c r="V83">
        <v>126.297951</v>
      </c>
      <c r="W83">
        <v>133.136719</v>
      </c>
      <c r="X83">
        <v>140.40329</v>
      </c>
      <c r="Y83">
        <v>148.07901000000001</v>
      </c>
      <c r="Z83">
        <v>156.162567</v>
      </c>
      <c r="AA83">
        <v>164.707626</v>
      </c>
      <c r="AB83">
        <v>173.56130999999999</v>
      </c>
      <c r="AC83">
        <v>182.859161</v>
      </c>
      <c r="AD83">
        <v>192.47685200000001</v>
      </c>
      <c r="AE83">
        <v>202.41137699999999</v>
      </c>
      <c r="AF83">
        <v>212.83244300000001</v>
      </c>
      <c r="AG83">
        <v>223.473007</v>
      </c>
      <c r="AH83">
        <v>234.46116599999999</v>
      </c>
      <c r="AI83" s="21">
        <v>6.6000000000000003E-2</v>
      </c>
    </row>
    <row r="84" spans="1:35" x14ac:dyDescent="0.25">
      <c r="A84" t="s">
        <v>246</v>
      </c>
      <c r="B84" t="s">
        <v>732</v>
      </c>
      <c r="C84" t="s">
        <v>733</v>
      </c>
      <c r="D84" t="s">
        <v>247</v>
      </c>
      <c r="F84">
        <v>6.9006999999999999E-2</v>
      </c>
      <c r="G84">
        <v>7.4813000000000004E-2</v>
      </c>
      <c r="H84">
        <v>8.1044000000000005E-2</v>
      </c>
      <c r="I84">
        <v>8.7524000000000005E-2</v>
      </c>
      <c r="J84">
        <v>9.4131000000000006E-2</v>
      </c>
      <c r="K84">
        <v>0.100814</v>
      </c>
      <c r="L84">
        <v>0.10752100000000001</v>
      </c>
      <c r="M84">
        <v>0.114228</v>
      </c>
      <c r="N84">
        <v>0.120911</v>
      </c>
      <c r="O84">
        <v>0.12756999999999999</v>
      </c>
      <c r="P84">
        <v>0.134214</v>
      </c>
      <c r="Q84">
        <v>0.14060900000000001</v>
      </c>
      <c r="R84">
        <v>0.14061199999999999</v>
      </c>
      <c r="S84">
        <v>0.14061899999999999</v>
      </c>
      <c r="T84">
        <v>0.14063100000000001</v>
      </c>
      <c r="U84">
        <v>0.140654</v>
      </c>
      <c r="V84">
        <v>0.14069799999999999</v>
      </c>
      <c r="W84">
        <v>0.14077799999999999</v>
      </c>
      <c r="X84">
        <v>0.14092499999999999</v>
      </c>
      <c r="Y84">
        <v>0.14119499999999999</v>
      </c>
      <c r="Z84">
        <v>0.14146500000000001</v>
      </c>
      <c r="AA84">
        <v>0.141736</v>
      </c>
      <c r="AB84">
        <v>0.14200699999999999</v>
      </c>
      <c r="AC84">
        <v>0.14227999999999999</v>
      </c>
      <c r="AD84">
        <v>0.14255399999999999</v>
      </c>
      <c r="AE84">
        <v>0.14282900000000001</v>
      </c>
      <c r="AF84">
        <v>0.14310400000000001</v>
      </c>
      <c r="AG84">
        <v>0.14337900000000001</v>
      </c>
      <c r="AH84">
        <v>0.143655</v>
      </c>
      <c r="AI84" s="21">
        <v>2.7E-2</v>
      </c>
    </row>
    <row r="85" spans="1:35" x14ac:dyDescent="0.25">
      <c r="A85" t="s">
        <v>198</v>
      </c>
      <c r="B85" t="s">
        <v>734</v>
      </c>
      <c r="C85" t="s">
        <v>735</v>
      </c>
      <c r="D85" t="s">
        <v>247</v>
      </c>
      <c r="F85">
        <v>38.948566</v>
      </c>
      <c r="G85">
        <v>43.200786999999998</v>
      </c>
      <c r="H85">
        <v>48.053607999999997</v>
      </c>
      <c r="I85">
        <v>52.906025</v>
      </c>
      <c r="J85">
        <v>57.741726</v>
      </c>
      <c r="K85">
        <v>62.711970999999998</v>
      </c>
      <c r="L85">
        <v>67.804351999999994</v>
      </c>
      <c r="M85">
        <v>73.098136999999994</v>
      </c>
      <c r="N85">
        <v>78.557052999999996</v>
      </c>
      <c r="O85">
        <v>84.262137999999993</v>
      </c>
      <c r="P85">
        <v>90.318900999999997</v>
      </c>
      <c r="Q85">
        <v>96.449012999999994</v>
      </c>
      <c r="R85">
        <v>102.715019</v>
      </c>
      <c r="S85">
        <v>108.23571800000001</v>
      </c>
      <c r="T85">
        <v>114.02388000000001</v>
      </c>
      <c r="U85">
        <v>120.026123</v>
      </c>
      <c r="V85">
        <v>126.438774</v>
      </c>
      <c r="W85">
        <v>133.277725</v>
      </c>
      <c r="X85">
        <v>140.544647</v>
      </c>
      <c r="Y85">
        <v>148.22099299999999</v>
      </c>
      <c r="Z85">
        <v>156.30519100000001</v>
      </c>
      <c r="AA85">
        <v>164.85090600000001</v>
      </c>
      <c r="AB85">
        <v>173.705231</v>
      </c>
      <c r="AC85">
        <v>183.00370799999999</v>
      </c>
      <c r="AD85">
        <v>192.62205499999999</v>
      </c>
      <c r="AE85">
        <v>202.55722</v>
      </c>
      <c r="AF85">
        <v>212.97894299999999</v>
      </c>
      <c r="AG85">
        <v>223.620148</v>
      </c>
      <c r="AH85">
        <v>234.60897800000001</v>
      </c>
      <c r="AI85" s="21">
        <v>6.6000000000000003E-2</v>
      </c>
    </row>
    <row r="86" spans="1:35" x14ac:dyDescent="0.25">
      <c r="A86" t="s">
        <v>248</v>
      </c>
    </row>
    <row r="87" spans="1:35" x14ac:dyDescent="0.25">
      <c r="A87" t="s">
        <v>249</v>
      </c>
      <c r="B87" t="s">
        <v>736</v>
      </c>
      <c r="C87" t="s">
        <v>737</v>
      </c>
      <c r="D87" t="s">
        <v>247</v>
      </c>
      <c r="F87">
        <v>6.1163970000000001</v>
      </c>
      <c r="G87">
        <v>7.0172879999999997</v>
      </c>
      <c r="H87">
        <v>8.0391890000000004</v>
      </c>
      <c r="I87">
        <v>9.0090249999999994</v>
      </c>
      <c r="J87">
        <v>9.9666619999999995</v>
      </c>
      <c r="K87">
        <v>10.957931</v>
      </c>
      <c r="L87">
        <v>11.963233000000001</v>
      </c>
      <c r="M87">
        <v>13.032094000000001</v>
      </c>
      <c r="N87">
        <v>14.131605</v>
      </c>
      <c r="O87">
        <v>15.315522</v>
      </c>
      <c r="P87">
        <v>16.611360999999999</v>
      </c>
      <c r="Q87">
        <v>17.921099000000002</v>
      </c>
      <c r="R87">
        <v>19.288816000000001</v>
      </c>
      <c r="S87">
        <v>20.464827</v>
      </c>
      <c r="T87">
        <v>21.726690000000001</v>
      </c>
      <c r="U87">
        <v>23.024827999999999</v>
      </c>
      <c r="V87">
        <v>24.442295000000001</v>
      </c>
      <c r="W87">
        <v>25.954371999999999</v>
      </c>
      <c r="X87">
        <v>27.590239</v>
      </c>
      <c r="Y87">
        <v>29.314402000000001</v>
      </c>
      <c r="Z87">
        <v>31.122247999999999</v>
      </c>
      <c r="AA87">
        <v>33.063015</v>
      </c>
      <c r="AB87">
        <v>35.056106999999997</v>
      </c>
      <c r="AC87">
        <v>37.173237</v>
      </c>
      <c r="AD87">
        <v>39.340510999999999</v>
      </c>
      <c r="AE87">
        <v>41.550514</v>
      </c>
      <c r="AF87">
        <v>43.885693000000003</v>
      </c>
      <c r="AG87">
        <v>46.226215000000003</v>
      </c>
      <c r="AH87">
        <v>48.640495000000001</v>
      </c>
      <c r="AI87" s="21">
        <v>7.6999999999999999E-2</v>
      </c>
    </row>
    <row r="88" spans="1:35" x14ac:dyDescent="0.25">
      <c r="A88" t="s">
        <v>250</v>
      </c>
      <c r="B88" t="s">
        <v>738</v>
      </c>
      <c r="C88" t="s">
        <v>739</v>
      </c>
      <c r="D88" t="s">
        <v>247</v>
      </c>
      <c r="F88">
        <v>32.832169</v>
      </c>
      <c r="G88">
        <v>36.183495000000001</v>
      </c>
      <c r="H88">
        <v>40.014423000000001</v>
      </c>
      <c r="I88">
        <v>43.896996000000001</v>
      </c>
      <c r="J88">
        <v>47.775063000000003</v>
      </c>
      <c r="K88">
        <v>51.754040000000003</v>
      </c>
      <c r="L88">
        <v>55.841121999999999</v>
      </c>
      <c r="M88">
        <v>60.066035999999997</v>
      </c>
      <c r="N88">
        <v>64.425438</v>
      </c>
      <c r="O88">
        <v>68.946617000000003</v>
      </c>
      <c r="P88">
        <v>73.707542000000004</v>
      </c>
      <c r="Q88">
        <v>78.527916000000005</v>
      </c>
      <c r="R88">
        <v>83.426201000000006</v>
      </c>
      <c r="S88">
        <v>87.770882</v>
      </c>
      <c r="T88">
        <v>92.297188000000006</v>
      </c>
      <c r="U88">
        <v>97.001289</v>
      </c>
      <c r="V88">
        <v>101.996475</v>
      </c>
      <c r="W88">
        <v>107.323357</v>
      </c>
      <c r="X88">
        <v>112.954407</v>
      </c>
      <c r="Y88">
        <v>118.90660099999999</v>
      </c>
      <c r="Z88">
        <v>125.182953</v>
      </c>
      <c r="AA88">
        <v>131.78787199999999</v>
      </c>
      <c r="AB88">
        <v>138.649124</v>
      </c>
      <c r="AC88">
        <v>145.83049</v>
      </c>
      <c r="AD88">
        <v>153.281555</v>
      </c>
      <c r="AE88">
        <v>161.006699</v>
      </c>
      <c r="AF88">
        <v>169.093231</v>
      </c>
      <c r="AG88">
        <v>177.393936</v>
      </c>
      <c r="AH88">
        <v>185.968491</v>
      </c>
      <c r="AI88" s="21">
        <v>6.4000000000000001E-2</v>
      </c>
    </row>
    <row r="89" spans="1:35" x14ac:dyDescent="0.25">
      <c r="A89" t="s">
        <v>251</v>
      </c>
    </row>
    <row r="90" spans="1:35" x14ac:dyDescent="0.25">
      <c r="A90" t="s">
        <v>243</v>
      </c>
      <c r="B90" t="s">
        <v>740</v>
      </c>
      <c r="C90" t="s">
        <v>741</v>
      </c>
      <c r="D90" t="s">
        <v>252</v>
      </c>
      <c r="F90">
        <v>0</v>
      </c>
      <c r="G90">
        <v>0</v>
      </c>
      <c r="H90">
        <v>0</v>
      </c>
      <c r="I90">
        <v>0</v>
      </c>
      <c r="J90">
        <v>0</v>
      </c>
      <c r="K90">
        <v>0</v>
      </c>
      <c r="L90">
        <v>0</v>
      </c>
      <c r="M90">
        <v>0</v>
      </c>
      <c r="N90">
        <v>0</v>
      </c>
      <c r="O90">
        <v>0</v>
      </c>
      <c r="P90">
        <v>3.0000000000000001E-6</v>
      </c>
      <c r="Q90">
        <v>9.0000000000000002E-6</v>
      </c>
      <c r="R90">
        <v>4.3000000000000002E-5</v>
      </c>
      <c r="S90">
        <v>1.08E-4</v>
      </c>
      <c r="T90">
        <v>2.3699999999999999E-4</v>
      </c>
      <c r="U90">
        <v>4.7399999999999997E-4</v>
      </c>
      <c r="V90">
        <v>9.2800000000000001E-4</v>
      </c>
      <c r="W90">
        <v>1.755E-3</v>
      </c>
      <c r="X90">
        <v>3.277E-3</v>
      </c>
      <c r="Y90">
        <v>6.0499999999999998E-3</v>
      </c>
      <c r="Z90">
        <v>8.8210000000000007E-3</v>
      </c>
      <c r="AA90">
        <v>1.1598000000000001E-2</v>
      </c>
      <c r="AB90">
        <v>1.4381E-2</v>
      </c>
      <c r="AC90">
        <v>1.7170999999999999E-2</v>
      </c>
      <c r="AD90">
        <v>1.9963999999999999E-2</v>
      </c>
      <c r="AE90">
        <v>2.2764E-2</v>
      </c>
      <c r="AF90">
        <v>2.5562999999999999E-2</v>
      </c>
      <c r="AG90">
        <v>2.8357E-2</v>
      </c>
      <c r="AH90">
        <v>3.1149E-2</v>
      </c>
      <c r="AI90" t="s">
        <v>4</v>
      </c>
    </row>
    <row r="91" spans="1:35" x14ac:dyDescent="0.25">
      <c r="A91" t="s">
        <v>245</v>
      </c>
      <c r="B91" t="s">
        <v>742</v>
      </c>
      <c r="C91" t="s">
        <v>743</v>
      </c>
      <c r="D91" t="s">
        <v>252</v>
      </c>
      <c r="F91">
        <v>320.74206500000003</v>
      </c>
      <c r="G91">
        <v>353.178406</v>
      </c>
      <c r="H91">
        <v>397.25158699999997</v>
      </c>
      <c r="I91">
        <v>434.42645299999998</v>
      </c>
      <c r="J91">
        <v>470.73333700000001</v>
      </c>
      <c r="K91">
        <v>509.77789300000001</v>
      </c>
      <c r="L91">
        <v>548.17248500000005</v>
      </c>
      <c r="M91">
        <v>589.55798300000004</v>
      </c>
      <c r="N91">
        <v>635.009094</v>
      </c>
      <c r="O91">
        <v>682.95190400000001</v>
      </c>
      <c r="P91">
        <v>733.30017099999998</v>
      </c>
      <c r="Q91">
        <v>781.92980999999997</v>
      </c>
      <c r="R91">
        <v>835.91406199999994</v>
      </c>
      <c r="S91">
        <v>883.02221699999996</v>
      </c>
      <c r="T91">
        <v>929.25885000000005</v>
      </c>
      <c r="U91">
        <v>974.57055700000001</v>
      </c>
      <c r="V91">
        <v>1022.574585</v>
      </c>
      <c r="W91">
        <v>1077.076172</v>
      </c>
      <c r="X91">
        <v>1132.4677730000001</v>
      </c>
      <c r="Y91">
        <v>1197.6092530000001</v>
      </c>
      <c r="Z91">
        <v>1261.770264</v>
      </c>
      <c r="AA91">
        <v>1330.908447</v>
      </c>
      <c r="AB91">
        <v>1405.4311520000001</v>
      </c>
      <c r="AC91">
        <v>1483.5311280000001</v>
      </c>
      <c r="AD91">
        <v>1559.298462</v>
      </c>
      <c r="AE91">
        <v>1639.516357</v>
      </c>
      <c r="AF91">
        <v>1720.6674800000001</v>
      </c>
      <c r="AG91">
        <v>1808.1606449999999</v>
      </c>
      <c r="AH91">
        <v>1890.2470699999999</v>
      </c>
      <c r="AI91" s="21">
        <v>6.5000000000000002E-2</v>
      </c>
    </row>
    <row r="92" spans="1:35" x14ac:dyDescent="0.25">
      <c r="A92" t="s">
        <v>246</v>
      </c>
      <c r="B92" t="s">
        <v>744</v>
      </c>
      <c r="C92" t="s">
        <v>745</v>
      </c>
      <c r="D92" t="s">
        <v>252</v>
      </c>
      <c r="F92">
        <v>0.56120000000000003</v>
      </c>
      <c r="G92">
        <v>0.60339799999999999</v>
      </c>
      <c r="H92">
        <v>0.65863799999999995</v>
      </c>
      <c r="I92">
        <v>0.70472900000000005</v>
      </c>
      <c r="J92">
        <v>0.74776699999999996</v>
      </c>
      <c r="K92">
        <v>0.80074500000000004</v>
      </c>
      <c r="L92">
        <v>0.85385599999999995</v>
      </c>
      <c r="M92">
        <v>0.90659699999999999</v>
      </c>
      <c r="N92">
        <v>0.96025000000000005</v>
      </c>
      <c r="O92">
        <v>1.016923</v>
      </c>
      <c r="P92">
        <v>1.0715680000000001</v>
      </c>
      <c r="Q92">
        <v>1.1217349999999999</v>
      </c>
      <c r="R92">
        <v>1.122288</v>
      </c>
      <c r="S92">
        <v>1.12683</v>
      </c>
      <c r="T92">
        <v>1.126382</v>
      </c>
      <c r="U92">
        <v>1.1277759999999999</v>
      </c>
      <c r="V92">
        <v>1.128401</v>
      </c>
      <c r="W92">
        <v>1.1304860000000001</v>
      </c>
      <c r="X92">
        <v>1.1354500000000001</v>
      </c>
      <c r="Y92">
        <v>1.1436310000000001</v>
      </c>
      <c r="Z92">
        <v>1.1458250000000001</v>
      </c>
      <c r="AA92">
        <v>1.1542190000000001</v>
      </c>
      <c r="AB92">
        <v>1.16212</v>
      </c>
      <c r="AC92">
        <v>1.170447</v>
      </c>
      <c r="AD92">
        <v>1.177325</v>
      </c>
      <c r="AE92">
        <v>1.183087</v>
      </c>
      <c r="AF92">
        <v>1.1868639999999999</v>
      </c>
      <c r="AG92">
        <v>1.1939090000000001</v>
      </c>
      <c r="AH92">
        <v>1.1918690000000001</v>
      </c>
      <c r="AI92" s="21">
        <v>2.7E-2</v>
      </c>
    </row>
    <row r="93" spans="1:35" x14ac:dyDescent="0.25">
      <c r="A93" t="s">
        <v>198</v>
      </c>
      <c r="B93" t="s">
        <v>746</v>
      </c>
      <c r="C93" t="s">
        <v>747</v>
      </c>
      <c r="D93" t="s">
        <v>252</v>
      </c>
      <c r="F93">
        <v>321.30325299999998</v>
      </c>
      <c r="G93">
        <v>353.78179899999998</v>
      </c>
      <c r="H93">
        <v>397.91021699999999</v>
      </c>
      <c r="I93">
        <v>435.13119499999999</v>
      </c>
      <c r="J93">
        <v>471.48111</v>
      </c>
      <c r="K93">
        <v>510.578644</v>
      </c>
      <c r="L93">
        <v>549.02636700000005</v>
      </c>
      <c r="M93">
        <v>590.46460000000002</v>
      </c>
      <c r="N93">
        <v>635.96936000000005</v>
      </c>
      <c r="O93">
        <v>683.96881099999996</v>
      </c>
      <c r="P93">
        <v>734.37176499999998</v>
      </c>
      <c r="Q93">
        <v>783.05157499999996</v>
      </c>
      <c r="R93">
        <v>837.03643799999998</v>
      </c>
      <c r="S93">
        <v>884.14917000000003</v>
      </c>
      <c r="T93">
        <v>930.38549799999998</v>
      </c>
      <c r="U93">
        <v>975.69879200000003</v>
      </c>
      <c r="V93">
        <v>1023.703918</v>
      </c>
      <c r="W93">
        <v>1078.208374</v>
      </c>
      <c r="X93">
        <v>1133.606567</v>
      </c>
      <c r="Y93">
        <v>1198.759033</v>
      </c>
      <c r="Z93">
        <v>1262.924927</v>
      </c>
      <c r="AA93">
        <v>1332.0742190000001</v>
      </c>
      <c r="AB93">
        <v>1406.6076660000001</v>
      </c>
      <c r="AC93">
        <v>1484.71875</v>
      </c>
      <c r="AD93">
        <v>1560.49585</v>
      </c>
      <c r="AE93">
        <v>1640.722168</v>
      </c>
      <c r="AF93">
        <v>1721.8798830000001</v>
      </c>
      <c r="AG93">
        <v>1809.3829350000001</v>
      </c>
      <c r="AH93">
        <v>1891.4700929999999</v>
      </c>
      <c r="AI93" s="21">
        <v>6.5000000000000002E-2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J81"/>
  <sheetViews>
    <sheetView topLeftCell="A55" workbookViewId="0">
      <selection activeCell="C67" sqref="C67"/>
    </sheetView>
  </sheetViews>
  <sheetFormatPr defaultRowHeight="15" x14ac:dyDescent="0.25"/>
  <cols>
    <col min="1" max="1" width="31" customWidth="1"/>
    <col min="3" max="3" width="38.28515625" customWidth="1"/>
  </cols>
  <sheetData>
    <row r="1" spans="1:36" x14ac:dyDescent="0.25">
      <c r="A1" t="s">
        <v>253</v>
      </c>
    </row>
    <row r="2" spans="1:36" x14ac:dyDescent="0.25">
      <c r="A2" t="s">
        <v>492</v>
      </c>
    </row>
    <row r="3" spans="1:36" x14ac:dyDescent="0.25">
      <c r="A3" t="s">
        <v>493</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281</v>
      </c>
    </row>
    <row r="6" spans="1:36" x14ac:dyDescent="0.25">
      <c r="A6" t="s">
        <v>5</v>
      </c>
      <c r="C6" t="s">
        <v>282</v>
      </c>
    </row>
    <row r="7" spans="1:36" x14ac:dyDescent="0.25">
      <c r="A7" t="s">
        <v>255</v>
      </c>
      <c r="C7" t="s">
        <v>283</v>
      </c>
    </row>
    <row r="8" spans="1:36" x14ac:dyDescent="0.25">
      <c r="A8" t="s">
        <v>256</v>
      </c>
      <c r="B8" t="s">
        <v>494</v>
      </c>
      <c r="C8" t="s">
        <v>495</v>
      </c>
      <c r="D8" t="s">
        <v>257</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258</v>
      </c>
      <c r="B9" t="s">
        <v>496</v>
      </c>
      <c r="C9" t="s">
        <v>497</v>
      </c>
      <c r="D9" t="s">
        <v>257</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259</v>
      </c>
      <c r="B10" t="s">
        <v>498</v>
      </c>
      <c r="C10" t="s">
        <v>499</v>
      </c>
      <c r="D10" t="s">
        <v>257</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260</v>
      </c>
      <c r="B11" t="s">
        <v>500</v>
      </c>
      <c r="C11" t="s">
        <v>501</v>
      </c>
      <c r="D11" t="s">
        <v>257</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261</v>
      </c>
      <c r="B12" t="s">
        <v>502</v>
      </c>
      <c r="C12" t="s">
        <v>503</v>
      </c>
      <c r="D12" t="s">
        <v>257</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262</v>
      </c>
      <c r="B13" t="s">
        <v>504</v>
      </c>
      <c r="C13" t="s">
        <v>505</v>
      </c>
      <c r="D13" t="s">
        <v>257</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263</v>
      </c>
      <c r="B14" t="s">
        <v>506</v>
      </c>
      <c r="C14" t="s">
        <v>507</v>
      </c>
      <c r="D14" t="s">
        <v>257</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264</v>
      </c>
      <c r="B15" t="s">
        <v>508</v>
      </c>
      <c r="C15" t="s">
        <v>509</v>
      </c>
      <c r="D15" t="s">
        <v>257</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265</v>
      </c>
      <c r="B16" t="s">
        <v>510</v>
      </c>
      <c r="C16" t="s">
        <v>511</v>
      </c>
      <c r="D16" t="s">
        <v>257</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266</v>
      </c>
      <c r="B17" t="s">
        <v>512</v>
      </c>
      <c r="C17" t="s">
        <v>513</v>
      </c>
      <c r="D17" t="s">
        <v>257</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267</v>
      </c>
      <c r="B18" t="s">
        <v>514</v>
      </c>
      <c r="C18" t="s">
        <v>515</v>
      </c>
      <c r="D18" t="s">
        <v>257</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198</v>
      </c>
      <c r="B19" t="s">
        <v>516</v>
      </c>
      <c r="C19" t="s">
        <v>517</v>
      </c>
      <c r="D19" t="s">
        <v>257</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284</v>
      </c>
    </row>
    <row r="21" spans="1:36" x14ac:dyDescent="0.25">
      <c r="A21" t="s">
        <v>268</v>
      </c>
      <c r="C21" t="s">
        <v>285</v>
      </c>
    </row>
    <row r="22" spans="1:36" x14ac:dyDescent="0.25">
      <c r="A22" t="s">
        <v>256</v>
      </c>
      <c r="B22" t="s">
        <v>518</v>
      </c>
      <c r="C22" t="s">
        <v>519</v>
      </c>
      <c r="D22" t="s">
        <v>269</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258</v>
      </c>
      <c r="B23" t="s">
        <v>520</v>
      </c>
      <c r="C23" t="s">
        <v>521</v>
      </c>
      <c r="D23" t="s">
        <v>269</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259</v>
      </c>
      <c r="B24" t="s">
        <v>522</v>
      </c>
      <c r="C24" t="s">
        <v>523</v>
      </c>
      <c r="D24" t="s">
        <v>269</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260</v>
      </c>
      <c r="B25" t="s">
        <v>524</v>
      </c>
      <c r="C25" t="s">
        <v>525</v>
      </c>
      <c r="D25" t="s">
        <v>269</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261</v>
      </c>
      <c r="B26" t="s">
        <v>526</v>
      </c>
      <c r="C26" t="s">
        <v>527</v>
      </c>
      <c r="D26" t="s">
        <v>269</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262</v>
      </c>
      <c r="B27" t="s">
        <v>528</v>
      </c>
      <c r="C27" t="s">
        <v>529</v>
      </c>
      <c r="D27" t="s">
        <v>269</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263</v>
      </c>
      <c r="B28" t="s">
        <v>530</v>
      </c>
      <c r="C28" t="s">
        <v>531</v>
      </c>
      <c r="D28" t="s">
        <v>269</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264</v>
      </c>
      <c r="B29" t="s">
        <v>532</v>
      </c>
      <c r="C29" t="s">
        <v>533</v>
      </c>
      <c r="D29" t="s">
        <v>269</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265</v>
      </c>
      <c r="B30" t="s">
        <v>534</v>
      </c>
      <c r="C30" t="s">
        <v>535</v>
      </c>
      <c r="D30" t="s">
        <v>269</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266</v>
      </c>
      <c r="B31" t="s">
        <v>536</v>
      </c>
      <c r="C31" t="s">
        <v>537</v>
      </c>
      <c r="D31" t="s">
        <v>269</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267</v>
      </c>
      <c r="B32" t="s">
        <v>538</v>
      </c>
      <c r="C32" t="s">
        <v>539</v>
      </c>
      <c r="D32" t="s">
        <v>269</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198</v>
      </c>
      <c r="B33" t="s">
        <v>540</v>
      </c>
      <c r="C33" t="s">
        <v>541</v>
      </c>
      <c r="D33" t="s">
        <v>269</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286</v>
      </c>
    </row>
    <row r="35" spans="1:36" x14ac:dyDescent="0.25">
      <c r="A35" t="s">
        <v>236</v>
      </c>
      <c r="C35" t="s">
        <v>287</v>
      </c>
    </row>
    <row r="36" spans="1:36" x14ac:dyDescent="0.25">
      <c r="A36" t="s">
        <v>151</v>
      </c>
      <c r="B36" t="s">
        <v>542</v>
      </c>
      <c r="C36" t="s">
        <v>543</v>
      </c>
      <c r="D36" t="s">
        <v>270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204</v>
      </c>
      <c r="B37" t="s">
        <v>544</v>
      </c>
      <c r="C37" t="s">
        <v>545</v>
      </c>
      <c r="D37" t="s">
        <v>270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546</v>
      </c>
      <c r="C38" t="s">
        <v>547</v>
      </c>
      <c r="D38" t="s">
        <v>270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220</v>
      </c>
      <c r="C39" t="s">
        <v>288</v>
      </c>
    </row>
    <row r="40" spans="1:36" x14ac:dyDescent="0.25">
      <c r="A40" t="s">
        <v>151</v>
      </c>
      <c r="B40" t="s">
        <v>548</v>
      </c>
      <c r="C40" t="s">
        <v>549</v>
      </c>
      <c r="D40" t="s">
        <v>270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204</v>
      </c>
      <c r="B41" t="s">
        <v>550</v>
      </c>
      <c r="C41" t="s">
        <v>551</v>
      </c>
      <c r="D41" t="s">
        <v>270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271</v>
      </c>
      <c r="C42" t="s">
        <v>289</v>
      </c>
    </row>
    <row r="43" spans="1:36" x14ac:dyDescent="0.25">
      <c r="A43" t="s">
        <v>151</v>
      </c>
      <c r="B43" t="s">
        <v>552</v>
      </c>
      <c r="C43" t="s">
        <v>553</v>
      </c>
      <c r="D43" t="s">
        <v>270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204</v>
      </c>
      <c r="B44" t="s">
        <v>554</v>
      </c>
      <c r="C44" t="s">
        <v>555</v>
      </c>
      <c r="D44" t="s">
        <v>270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556</v>
      </c>
      <c r="C45" t="s">
        <v>557</v>
      </c>
      <c r="D45" t="s">
        <v>270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272</v>
      </c>
      <c r="C46" t="s">
        <v>290</v>
      </c>
    </row>
    <row r="47" spans="1:36" x14ac:dyDescent="0.25">
      <c r="A47" t="s">
        <v>151</v>
      </c>
      <c r="B47" t="s">
        <v>558</v>
      </c>
      <c r="C47" t="s">
        <v>559</v>
      </c>
      <c r="D47" t="s">
        <v>273</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274</v>
      </c>
      <c r="C48" t="s">
        <v>291</v>
      </c>
    </row>
    <row r="49" spans="1:36" x14ac:dyDescent="0.25">
      <c r="A49" t="s">
        <v>151</v>
      </c>
      <c r="B49" t="s">
        <v>560</v>
      </c>
      <c r="C49" t="s">
        <v>561</v>
      </c>
      <c r="D49" t="s">
        <v>270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204</v>
      </c>
      <c r="B50" t="s">
        <v>562</v>
      </c>
      <c r="C50" t="s">
        <v>563</v>
      </c>
      <c r="D50" t="s">
        <v>270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275</v>
      </c>
      <c r="C51" t="s">
        <v>292</v>
      </c>
    </row>
    <row r="52" spans="1:36" x14ac:dyDescent="0.25">
      <c r="A52" t="s">
        <v>276</v>
      </c>
      <c r="C52" t="s">
        <v>293</v>
      </c>
    </row>
    <row r="53" spans="1:36" x14ac:dyDescent="0.25">
      <c r="A53" t="s">
        <v>151</v>
      </c>
      <c r="B53" t="s">
        <v>564</v>
      </c>
      <c r="C53" t="s">
        <v>565</v>
      </c>
      <c r="D53" t="s">
        <v>277</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278</v>
      </c>
      <c r="C54" t="s">
        <v>294</v>
      </c>
    </row>
    <row r="55" spans="1:36" x14ac:dyDescent="0.25">
      <c r="A55" t="s">
        <v>151</v>
      </c>
      <c r="B55" t="s">
        <v>566</v>
      </c>
      <c r="C55" t="s">
        <v>567</v>
      </c>
      <c r="D55" t="s">
        <v>270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241</v>
      </c>
      <c r="C56" t="s">
        <v>295</v>
      </c>
    </row>
    <row r="57" spans="1:36" x14ac:dyDescent="0.25">
      <c r="A57" t="s">
        <v>242</v>
      </c>
      <c r="C57" t="s">
        <v>296</v>
      </c>
    </row>
    <row r="58" spans="1:36" x14ac:dyDescent="0.25">
      <c r="A58" t="s">
        <v>181</v>
      </c>
      <c r="C58" t="s">
        <v>297</v>
      </c>
    </row>
    <row r="59" spans="1:36" x14ac:dyDescent="0.25">
      <c r="A59" t="s">
        <v>279</v>
      </c>
      <c r="B59" t="s">
        <v>568</v>
      </c>
      <c r="C59" t="s">
        <v>569</v>
      </c>
      <c r="D59" t="s">
        <v>244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204</v>
      </c>
      <c r="B60" t="s">
        <v>570</v>
      </c>
      <c r="C60" t="s">
        <v>571</v>
      </c>
      <c r="D60" t="s">
        <v>244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245</v>
      </c>
      <c r="B61" t="s">
        <v>572</v>
      </c>
      <c r="C61" t="s">
        <v>573</v>
      </c>
      <c r="D61" t="s">
        <v>244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246</v>
      </c>
      <c r="B62" t="s">
        <v>574</v>
      </c>
      <c r="C62" t="s">
        <v>575</v>
      </c>
      <c r="D62" t="s">
        <v>244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267</v>
      </c>
      <c r="B63" t="s">
        <v>576</v>
      </c>
      <c r="C63" t="s">
        <v>577</v>
      </c>
      <c r="D63" t="s">
        <v>244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198</v>
      </c>
      <c r="B64" t="s">
        <v>578</v>
      </c>
      <c r="C64" t="s">
        <v>579</v>
      </c>
      <c r="D64" t="s">
        <v>244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298</v>
      </c>
    </row>
    <row r="66" spans="1:36" x14ac:dyDescent="0.25">
      <c r="A66" t="s">
        <v>279</v>
      </c>
      <c r="B66" t="s">
        <v>580</v>
      </c>
      <c r="C66" t="s">
        <v>581</v>
      </c>
      <c r="D66" t="s">
        <v>247</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204</v>
      </c>
      <c r="B67" t="s">
        <v>582</v>
      </c>
      <c r="C67" t="s">
        <v>583</v>
      </c>
      <c r="D67" t="s">
        <v>247</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245</v>
      </c>
      <c r="B68" t="s">
        <v>584</v>
      </c>
      <c r="C68" t="s">
        <v>585</v>
      </c>
      <c r="D68" t="s">
        <v>247</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246</v>
      </c>
      <c r="B69" t="s">
        <v>586</v>
      </c>
      <c r="C69" t="s">
        <v>587</v>
      </c>
      <c r="D69" t="s">
        <v>247</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267</v>
      </c>
      <c r="B70" t="s">
        <v>588</v>
      </c>
      <c r="C70" t="s">
        <v>589</v>
      </c>
      <c r="D70" t="s">
        <v>247</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198</v>
      </c>
      <c r="B71" t="s">
        <v>590</v>
      </c>
      <c r="C71" t="s">
        <v>591</v>
      </c>
      <c r="D71" t="s">
        <v>247</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248</v>
      </c>
      <c r="C72" t="s">
        <v>299</v>
      </c>
    </row>
    <row r="73" spans="1:36" x14ac:dyDescent="0.25">
      <c r="A73" t="s">
        <v>249</v>
      </c>
      <c r="B73" t="s">
        <v>592</v>
      </c>
      <c r="C73" t="s">
        <v>593</v>
      </c>
      <c r="D73" t="s">
        <v>247</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250</v>
      </c>
      <c r="B74" t="s">
        <v>594</v>
      </c>
      <c r="C74" t="s">
        <v>595</v>
      </c>
      <c r="D74" t="s">
        <v>247</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251</v>
      </c>
      <c r="C75" t="s">
        <v>300</v>
      </c>
    </row>
    <row r="76" spans="1:36" x14ac:dyDescent="0.25">
      <c r="A76" t="s">
        <v>279</v>
      </c>
      <c r="B76" t="s">
        <v>596</v>
      </c>
      <c r="C76" t="s">
        <v>597</v>
      </c>
      <c r="D76" t="s">
        <v>252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204</v>
      </c>
      <c r="B77" t="s">
        <v>598</v>
      </c>
      <c r="C77" t="s">
        <v>599</v>
      </c>
      <c r="D77" t="s">
        <v>252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245</v>
      </c>
      <c r="B78" t="s">
        <v>600</v>
      </c>
      <c r="C78" t="s">
        <v>601</v>
      </c>
      <c r="D78" t="s">
        <v>252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246</v>
      </c>
      <c r="B79" t="s">
        <v>602</v>
      </c>
      <c r="C79" t="s">
        <v>603</v>
      </c>
      <c r="D79" t="s">
        <v>252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267</v>
      </c>
      <c r="B80" t="s">
        <v>604</v>
      </c>
      <c r="C80" t="s">
        <v>605</v>
      </c>
      <c r="D80" t="s">
        <v>252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198</v>
      </c>
      <c r="B81" t="s">
        <v>606</v>
      </c>
      <c r="C81" t="s">
        <v>607</v>
      </c>
      <c r="D81" t="s">
        <v>252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I81"/>
  <sheetViews>
    <sheetView workbookViewId="0">
      <selection activeCell="G12" sqref="G12"/>
    </sheetView>
  </sheetViews>
  <sheetFormatPr defaultRowHeight="15" x14ac:dyDescent="0.25"/>
  <sheetData>
    <row r="1" spans="1:35" x14ac:dyDescent="0.25">
      <c r="A1" t="s">
        <v>253</v>
      </c>
    </row>
    <row r="2" spans="1:35" x14ac:dyDescent="0.25">
      <c r="A2" t="s">
        <v>748</v>
      </c>
    </row>
    <row r="3" spans="1:35" x14ac:dyDescent="0.25">
      <c r="A3" t="s">
        <v>749</v>
      </c>
    </row>
    <row r="4" spans="1:35" x14ac:dyDescent="0.25">
      <c r="A4" t="s">
        <v>184</v>
      </c>
    </row>
    <row r="5" spans="1:35" x14ac:dyDescent="0.25">
      <c r="B5" t="s">
        <v>185</v>
      </c>
      <c r="C5" t="s">
        <v>186</v>
      </c>
      <c r="D5" t="s">
        <v>187</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613</v>
      </c>
    </row>
    <row r="6" spans="1:35" x14ac:dyDescent="0.25">
      <c r="A6" t="s">
        <v>5</v>
      </c>
    </row>
    <row r="7" spans="1:35" x14ac:dyDescent="0.25">
      <c r="A7" t="s">
        <v>255</v>
      </c>
    </row>
    <row r="8" spans="1:35" x14ac:dyDescent="0.25">
      <c r="A8" t="s">
        <v>256</v>
      </c>
      <c r="B8" t="s">
        <v>750</v>
      </c>
      <c r="C8" t="s">
        <v>751</v>
      </c>
      <c r="D8" t="s">
        <v>257</v>
      </c>
      <c r="F8">
        <v>0.645733</v>
      </c>
      <c r="G8">
        <v>0.62814400000000004</v>
      </c>
      <c r="H8">
        <v>0.62173999999999996</v>
      </c>
      <c r="I8">
        <v>0.62755099999999997</v>
      </c>
      <c r="J8">
        <v>0.631386</v>
      </c>
      <c r="K8">
        <v>0.63334100000000004</v>
      </c>
      <c r="L8">
        <v>0.63432900000000003</v>
      </c>
      <c r="M8">
        <v>0.63422800000000001</v>
      </c>
      <c r="N8">
        <v>0.63337600000000005</v>
      </c>
      <c r="O8">
        <v>0.63220399999999999</v>
      </c>
      <c r="P8">
        <v>0.63171200000000005</v>
      </c>
      <c r="Q8">
        <v>0.62978900000000004</v>
      </c>
      <c r="R8">
        <v>0.62738000000000005</v>
      </c>
      <c r="S8">
        <v>0.62486900000000001</v>
      </c>
      <c r="T8">
        <v>0.62241500000000005</v>
      </c>
      <c r="U8">
        <v>0.61970700000000001</v>
      </c>
      <c r="V8">
        <v>0.61643800000000004</v>
      </c>
      <c r="W8">
        <v>0.61326800000000004</v>
      </c>
      <c r="X8">
        <v>0.60988900000000001</v>
      </c>
      <c r="Y8">
        <v>0.60662000000000005</v>
      </c>
      <c r="Z8">
        <v>0.60349699999999995</v>
      </c>
      <c r="AA8">
        <v>0.60076499999999999</v>
      </c>
      <c r="AB8">
        <v>0.598298</v>
      </c>
      <c r="AC8">
        <v>0.59561600000000003</v>
      </c>
      <c r="AD8">
        <v>0.59232300000000004</v>
      </c>
      <c r="AE8">
        <v>0.58963699999999997</v>
      </c>
      <c r="AF8">
        <v>0.58739300000000005</v>
      </c>
      <c r="AG8">
        <v>0.58534200000000003</v>
      </c>
      <c r="AH8">
        <v>0.58316900000000005</v>
      </c>
      <c r="AI8" s="21">
        <v>-4.0000000000000001E-3</v>
      </c>
    </row>
    <row r="9" spans="1:35" x14ac:dyDescent="0.25">
      <c r="A9" t="s">
        <v>258</v>
      </c>
      <c r="B9" t="s">
        <v>752</v>
      </c>
      <c r="C9" t="s">
        <v>751</v>
      </c>
      <c r="D9" t="s">
        <v>257</v>
      </c>
      <c r="F9">
        <v>1.0231920000000001</v>
      </c>
      <c r="G9">
        <v>1.0038149999999999</v>
      </c>
      <c r="H9">
        <v>1.000211</v>
      </c>
      <c r="I9">
        <v>1.013541</v>
      </c>
      <c r="J9">
        <v>1.0245010000000001</v>
      </c>
      <c r="K9">
        <v>1.0329729999999999</v>
      </c>
      <c r="L9">
        <v>1.0403530000000001</v>
      </c>
      <c r="M9">
        <v>1.0459320000000001</v>
      </c>
      <c r="N9">
        <v>1.049982</v>
      </c>
      <c r="O9">
        <v>1.0530619999999999</v>
      </c>
      <c r="P9">
        <v>1.0573710000000001</v>
      </c>
      <c r="Q9">
        <v>1.0593030000000001</v>
      </c>
      <c r="R9">
        <v>1.0603720000000001</v>
      </c>
      <c r="S9">
        <v>1.0612349999999999</v>
      </c>
      <c r="T9">
        <v>1.06226</v>
      </c>
      <c r="U9">
        <v>1.062465</v>
      </c>
      <c r="V9">
        <v>1.0618570000000001</v>
      </c>
      <c r="W9">
        <v>1.061067</v>
      </c>
      <c r="X9">
        <v>1.0607390000000001</v>
      </c>
      <c r="Y9">
        <v>1.0605830000000001</v>
      </c>
      <c r="Z9">
        <v>1.0607500000000001</v>
      </c>
      <c r="AA9">
        <v>1.061631</v>
      </c>
      <c r="AB9">
        <v>1.062934</v>
      </c>
      <c r="AC9">
        <v>1.0641149999999999</v>
      </c>
      <c r="AD9">
        <v>1.065007</v>
      </c>
      <c r="AE9">
        <v>1.066551</v>
      </c>
      <c r="AF9">
        <v>1.0686199999999999</v>
      </c>
      <c r="AG9">
        <v>1.070613</v>
      </c>
      <c r="AH9">
        <v>1.0724549999999999</v>
      </c>
      <c r="AI9" s="21">
        <v>2E-3</v>
      </c>
    </row>
    <row r="10" spans="1:35" x14ac:dyDescent="0.25">
      <c r="A10" t="s">
        <v>259</v>
      </c>
      <c r="B10" t="s">
        <v>753</v>
      </c>
      <c r="C10" t="s">
        <v>751</v>
      </c>
      <c r="D10" t="s">
        <v>257</v>
      </c>
      <c r="F10">
        <v>0.376753</v>
      </c>
      <c r="G10">
        <v>0.37426500000000001</v>
      </c>
      <c r="H10">
        <v>0.37534200000000001</v>
      </c>
      <c r="I10">
        <v>0.37853599999999998</v>
      </c>
      <c r="J10">
        <v>0.38111899999999999</v>
      </c>
      <c r="K10">
        <v>0.38286399999999998</v>
      </c>
      <c r="L10">
        <v>0.38444099999999998</v>
      </c>
      <c r="M10">
        <v>0.38580300000000001</v>
      </c>
      <c r="N10">
        <v>0.386818</v>
      </c>
      <c r="O10">
        <v>0.38821099999999997</v>
      </c>
      <c r="P10">
        <v>0.38956299999999999</v>
      </c>
      <c r="Q10">
        <v>0.39030999999999999</v>
      </c>
      <c r="R10">
        <v>0.390741</v>
      </c>
      <c r="S10">
        <v>0.39105499999999999</v>
      </c>
      <c r="T10">
        <v>0.39120199999999999</v>
      </c>
      <c r="U10">
        <v>0.391069</v>
      </c>
      <c r="V10">
        <v>0.39058999999999999</v>
      </c>
      <c r="W10">
        <v>0.38994200000000001</v>
      </c>
      <c r="X10">
        <v>0.389324</v>
      </c>
      <c r="Y10">
        <v>0.38908599999999999</v>
      </c>
      <c r="Z10">
        <v>0.38891300000000001</v>
      </c>
      <c r="AA10">
        <v>0.38880100000000001</v>
      </c>
      <c r="AB10">
        <v>0.38876899999999998</v>
      </c>
      <c r="AC10">
        <v>0.38869799999999999</v>
      </c>
      <c r="AD10">
        <v>0.38839400000000002</v>
      </c>
      <c r="AE10">
        <v>0.38834099999999999</v>
      </c>
      <c r="AF10">
        <v>0.38847500000000001</v>
      </c>
      <c r="AG10">
        <v>0.38872600000000002</v>
      </c>
      <c r="AH10">
        <v>0.38897500000000002</v>
      </c>
      <c r="AI10" s="21">
        <v>1E-3</v>
      </c>
    </row>
    <row r="11" spans="1:35" x14ac:dyDescent="0.25">
      <c r="A11" t="s">
        <v>260</v>
      </c>
      <c r="B11" t="s">
        <v>754</v>
      </c>
      <c r="C11" t="s">
        <v>751</v>
      </c>
      <c r="D11" t="s">
        <v>257</v>
      </c>
      <c r="F11">
        <v>0.55955699999999997</v>
      </c>
      <c r="G11">
        <v>0.55140699999999998</v>
      </c>
      <c r="H11">
        <v>0.55741300000000005</v>
      </c>
      <c r="I11">
        <v>0.56562699999999999</v>
      </c>
      <c r="J11">
        <v>0.57210799999999995</v>
      </c>
      <c r="K11">
        <v>0.57667400000000002</v>
      </c>
      <c r="L11">
        <v>0.58048900000000003</v>
      </c>
      <c r="M11">
        <v>0.58359700000000003</v>
      </c>
      <c r="N11">
        <v>0.58585299999999996</v>
      </c>
      <c r="O11">
        <v>0.58840099999999995</v>
      </c>
      <c r="P11">
        <v>0.59074400000000005</v>
      </c>
      <c r="Q11">
        <v>0.59203700000000004</v>
      </c>
      <c r="R11">
        <v>0.59277400000000002</v>
      </c>
      <c r="S11">
        <v>0.59339799999999998</v>
      </c>
      <c r="T11">
        <v>0.59401899999999996</v>
      </c>
      <c r="U11">
        <v>0.594302</v>
      </c>
      <c r="V11">
        <v>0.593912</v>
      </c>
      <c r="W11">
        <v>0.59358100000000003</v>
      </c>
      <c r="X11">
        <v>0.59289000000000003</v>
      </c>
      <c r="Y11">
        <v>0.59255400000000003</v>
      </c>
      <c r="Z11">
        <v>0.592391</v>
      </c>
      <c r="AA11">
        <v>0.59260100000000004</v>
      </c>
      <c r="AB11">
        <v>0.59309699999999999</v>
      </c>
      <c r="AC11">
        <v>0.59340599999999999</v>
      </c>
      <c r="AD11">
        <v>0.59283600000000003</v>
      </c>
      <c r="AE11">
        <v>0.592862</v>
      </c>
      <c r="AF11">
        <v>0.593445</v>
      </c>
      <c r="AG11">
        <v>0.59427399999999997</v>
      </c>
      <c r="AH11">
        <v>0.59501099999999996</v>
      </c>
      <c r="AI11" s="21">
        <v>2E-3</v>
      </c>
    </row>
    <row r="12" spans="1:35" x14ac:dyDescent="0.25">
      <c r="A12" t="s">
        <v>261</v>
      </c>
      <c r="B12" t="s">
        <v>755</v>
      </c>
      <c r="C12" t="s">
        <v>751</v>
      </c>
      <c r="D12" t="s">
        <v>257</v>
      </c>
      <c r="F12">
        <v>0.53744599999999998</v>
      </c>
      <c r="G12">
        <v>0.52533700000000005</v>
      </c>
      <c r="H12">
        <v>0.52850900000000001</v>
      </c>
      <c r="I12">
        <v>0.53863499999999997</v>
      </c>
      <c r="J12">
        <v>0.54731300000000005</v>
      </c>
      <c r="K12">
        <v>0.55427300000000002</v>
      </c>
      <c r="L12">
        <v>0.56043900000000002</v>
      </c>
      <c r="M12">
        <v>0.56540999999999997</v>
      </c>
      <c r="N12">
        <v>0.56936299999999995</v>
      </c>
      <c r="O12">
        <v>0.573106</v>
      </c>
      <c r="P12">
        <v>0.57696400000000003</v>
      </c>
      <c r="Q12">
        <v>0.57978300000000005</v>
      </c>
      <c r="R12">
        <v>0.58215700000000004</v>
      </c>
      <c r="S12">
        <v>0.58446500000000001</v>
      </c>
      <c r="T12">
        <v>0.58692500000000003</v>
      </c>
      <c r="U12">
        <v>0.58907100000000001</v>
      </c>
      <c r="V12">
        <v>0.59061399999999997</v>
      </c>
      <c r="W12">
        <v>0.59224900000000003</v>
      </c>
      <c r="X12">
        <v>0.59392699999999998</v>
      </c>
      <c r="Y12">
        <v>0.59567400000000004</v>
      </c>
      <c r="Z12">
        <v>0.597665</v>
      </c>
      <c r="AA12">
        <v>0.60015499999999999</v>
      </c>
      <c r="AB12">
        <v>0.60308099999999998</v>
      </c>
      <c r="AC12">
        <v>0.60584499999999997</v>
      </c>
      <c r="AD12">
        <v>0.60811199999999999</v>
      </c>
      <c r="AE12">
        <v>0.61098399999999997</v>
      </c>
      <c r="AF12">
        <v>0.61440300000000003</v>
      </c>
      <c r="AG12">
        <v>0.61794300000000002</v>
      </c>
      <c r="AH12">
        <v>0.62136400000000003</v>
      </c>
      <c r="AI12" s="21">
        <v>5.0000000000000001E-3</v>
      </c>
    </row>
    <row r="13" spans="1:35" x14ac:dyDescent="0.25">
      <c r="A13" t="s">
        <v>262</v>
      </c>
      <c r="B13" t="s">
        <v>756</v>
      </c>
      <c r="C13" t="s">
        <v>751</v>
      </c>
      <c r="D13" t="s">
        <v>257</v>
      </c>
      <c r="F13">
        <v>0.59619900000000003</v>
      </c>
      <c r="G13">
        <v>0.58934500000000001</v>
      </c>
      <c r="H13">
        <v>0.59514699999999998</v>
      </c>
      <c r="I13">
        <v>0.60480699999999998</v>
      </c>
      <c r="J13">
        <v>0.61331100000000005</v>
      </c>
      <c r="K13">
        <v>0.62043400000000004</v>
      </c>
      <c r="L13">
        <v>0.62707100000000005</v>
      </c>
      <c r="M13">
        <v>0.633023</v>
      </c>
      <c r="N13">
        <v>0.63844000000000001</v>
      </c>
      <c r="O13">
        <v>0.643374</v>
      </c>
      <c r="P13">
        <v>0.64918100000000001</v>
      </c>
      <c r="Q13">
        <v>0.65363000000000004</v>
      </c>
      <c r="R13">
        <v>0.657586</v>
      </c>
      <c r="S13">
        <v>0.661524</v>
      </c>
      <c r="T13">
        <v>0.66544999999999999</v>
      </c>
      <c r="U13">
        <v>0.66901900000000003</v>
      </c>
      <c r="V13">
        <v>0.67191000000000001</v>
      </c>
      <c r="W13">
        <v>0.674736</v>
      </c>
      <c r="X13">
        <v>0.67733299999999996</v>
      </c>
      <c r="Y13">
        <v>0.67994200000000005</v>
      </c>
      <c r="Z13">
        <v>0.68261000000000005</v>
      </c>
      <c r="AA13">
        <v>0.68563399999999997</v>
      </c>
      <c r="AB13">
        <v>0.68898700000000002</v>
      </c>
      <c r="AC13">
        <v>0.69199600000000006</v>
      </c>
      <c r="AD13">
        <v>0.69410300000000003</v>
      </c>
      <c r="AE13">
        <v>0.69679599999999997</v>
      </c>
      <c r="AF13">
        <v>0.69999100000000003</v>
      </c>
      <c r="AG13">
        <v>0.70324600000000004</v>
      </c>
      <c r="AH13">
        <v>0.70608700000000002</v>
      </c>
      <c r="AI13" s="21">
        <v>6.0000000000000001E-3</v>
      </c>
    </row>
    <row r="14" spans="1:35" x14ac:dyDescent="0.25">
      <c r="A14" t="s">
        <v>263</v>
      </c>
      <c r="B14" t="s">
        <v>757</v>
      </c>
      <c r="C14" t="s">
        <v>751</v>
      </c>
      <c r="D14" t="s">
        <v>257</v>
      </c>
      <c r="F14">
        <v>0.90617099999999995</v>
      </c>
      <c r="G14">
        <v>0.89040200000000003</v>
      </c>
      <c r="H14">
        <v>0.88982899999999998</v>
      </c>
      <c r="I14">
        <v>0.89931099999999997</v>
      </c>
      <c r="J14">
        <v>0.90748499999999999</v>
      </c>
      <c r="K14">
        <v>0.913852</v>
      </c>
      <c r="L14">
        <v>0.919879</v>
      </c>
      <c r="M14">
        <v>0.92467299999999997</v>
      </c>
      <c r="N14">
        <v>0.92852100000000004</v>
      </c>
      <c r="O14">
        <v>0.93209900000000001</v>
      </c>
      <c r="P14">
        <v>0.93619399999999997</v>
      </c>
      <c r="Q14">
        <v>0.93894500000000003</v>
      </c>
      <c r="R14">
        <v>0.94142800000000004</v>
      </c>
      <c r="S14">
        <v>0.94411199999999995</v>
      </c>
      <c r="T14">
        <v>0.94733299999999998</v>
      </c>
      <c r="U14">
        <v>0.95020400000000005</v>
      </c>
      <c r="V14">
        <v>0.95267500000000005</v>
      </c>
      <c r="W14">
        <v>0.95522200000000002</v>
      </c>
      <c r="X14">
        <v>0.95876300000000003</v>
      </c>
      <c r="Y14">
        <v>0.96284599999999998</v>
      </c>
      <c r="Z14">
        <v>0.96771799999999997</v>
      </c>
      <c r="AA14">
        <v>0.97365000000000002</v>
      </c>
      <c r="AB14">
        <v>0.98055999999999999</v>
      </c>
      <c r="AC14">
        <v>0.98793299999999995</v>
      </c>
      <c r="AD14">
        <v>0.99587099999999995</v>
      </c>
      <c r="AE14">
        <v>1.0053019999999999</v>
      </c>
      <c r="AF14">
        <v>1.0160629999999999</v>
      </c>
      <c r="AG14">
        <v>1.0275970000000001</v>
      </c>
      <c r="AH14">
        <v>1.0397650000000001</v>
      </c>
      <c r="AI14" s="21">
        <v>5.0000000000000001E-3</v>
      </c>
    </row>
    <row r="15" spans="1:35" x14ac:dyDescent="0.25">
      <c r="A15" t="s">
        <v>264</v>
      </c>
      <c r="B15" t="s">
        <v>758</v>
      </c>
      <c r="C15" t="s">
        <v>751</v>
      </c>
      <c r="D15" t="s">
        <v>257</v>
      </c>
      <c r="F15">
        <v>0.62007699999999999</v>
      </c>
      <c r="G15">
        <v>0.60958199999999996</v>
      </c>
      <c r="H15">
        <v>0.60710900000000001</v>
      </c>
      <c r="I15">
        <v>0.61328400000000005</v>
      </c>
      <c r="J15">
        <v>0.61809899999999995</v>
      </c>
      <c r="K15">
        <v>0.62135600000000002</v>
      </c>
      <c r="L15">
        <v>0.62424500000000005</v>
      </c>
      <c r="M15">
        <v>0.62645600000000001</v>
      </c>
      <c r="N15">
        <v>0.62797000000000003</v>
      </c>
      <c r="O15">
        <v>0.62875499999999995</v>
      </c>
      <c r="P15">
        <v>0.63064799999999999</v>
      </c>
      <c r="Q15">
        <v>0.63105</v>
      </c>
      <c r="R15">
        <v>0.63102100000000005</v>
      </c>
      <c r="S15">
        <v>0.63095199999999996</v>
      </c>
      <c r="T15">
        <v>0.63098200000000004</v>
      </c>
      <c r="U15">
        <v>0.63059699999999996</v>
      </c>
      <c r="V15">
        <v>0.62973599999999996</v>
      </c>
      <c r="W15">
        <v>0.62883500000000003</v>
      </c>
      <c r="X15">
        <v>0.62801300000000004</v>
      </c>
      <c r="Y15">
        <v>0.62738799999999995</v>
      </c>
      <c r="Z15">
        <v>0.62697999999999998</v>
      </c>
      <c r="AA15">
        <v>0.62690000000000001</v>
      </c>
      <c r="AB15">
        <v>0.62692300000000001</v>
      </c>
      <c r="AC15">
        <v>0.62693399999999999</v>
      </c>
      <c r="AD15">
        <v>0.62678800000000001</v>
      </c>
      <c r="AE15">
        <v>0.62696600000000002</v>
      </c>
      <c r="AF15">
        <v>0.62746599999999997</v>
      </c>
      <c r="AG15">
        <v>0.62805</v>
      </c>
      <c r="AH15">
        <v>0.62860899999999997</v>
      </c>
      <c r="AI15" s="21">
        <v>0</v>
      </c>
    </row>
    <row r="16" spans="1:35" x14ac:dyDescent="0.25">
      <c r="A16" t="s">
        <v>265</v>
      </c>
      <c r="B16" t="s">
        <v>759</v>
      </c>
      <c r="C16" t="s">
        <v>751</v>
      </c>
      <c r="D16" t="s">
        <v>257</v>
      </c>
      <c r="F16">
        <v>1.411627</v>
      </c>
      <c r="G16">
        <v>1.386703</v>
      </c>
      <c r="H16">
        <v>1.3774420000000001</v>
      </c>
      <c r="I16">
        <v>1.392811</v>
      </c>
      <c r="J16">
        <v>1.4047019999999999</v>
      </c>
      <c r="K16">
        <v>1.4128970000000001</v>
      </c>
      <c r="L16">
        <v>1.419597</v>
      </c>
      <c r="M16">
        <v>1.4240170000000001</v>
      </c>
      <c r="N16">
        <v>1.425929</v>
      </c>
      <c r="O16">
        <v>1.427025</v>
      </c>
      <c r="P16">
        <v>1.4299759999999999</v>
      </c>
      <c r="Q16">
        <v>1.4296219999999999</v>
      </c>
      <c r="R16">
        <v>1.4281470000000001</v>
      </c>
      <c r="S16">
        <v>1.4264209999999999</v>
      </c>
      <c r="T16">
        <v>1.4246190000000001</v>
      </c>
      <c r="U16">
        <v>1.4216740000000001</v>
      </c>
      <c r="V16">
        <v>1.417378</v>
      </c>
      <c r="W16">
        <v>1.4128559999999999</v>
      </c>
      <c r="X16">
        <v>1.408803</v>
      </c>
      <c r="Y16">
        <v>1.405292</v>
      </c>
      <c r="Z16">
        <v>1.402139</v>
      </c>
      <c r="AA16">
        <v>1.3997820000000001</v>
      </c>
      <c r="AB16">
        <v>1.3980189999999999</v>
      </c>
      <c r="AC16">
        <v>1.3957740000000001</v>
      </c>
      <c r="AD16">
        <v>1.3922000000000001</v>
      </c>
      <c r="AE16">
        <v>1.389886</v>
      </c>
      <c r="AF16">
        <v>1.3885860000000001</v>
      </c>
      <c r="AG16">
        <v>1.387521</v>
      </c>
      <c r="AH16">
        <v>1.3861410000000001</v>
      </c>
      <c r="AI16" s="21">
        <v>-1E-3</v>
      </c>
    </row>
    <row r="17" spans="1:35" x14ac:dyDescent="0.25">
      <c r="A17" t="s">
        <v>266</v>
      </c>
      <c r="B17" t="s">
        <v>760</v>
      </c>
      <c r="C17" t="s">
        <v>751</v>
      </c>
      <c r="D17" t="s">
        <v>257</v>
      </c>
      <c r="F17">
        <v>0.45086399999999999</v>
      </c>
      <c r="G17">
        <v>0.45114500000000002</v>
      </c>
      <c r="H17">
        <v>0.45415499999999998</v>
      </c>
      <c r="I17">
        <v>0.46308899999999997</v>
      </c>
      <c r="J17">
        <v>0.471026</v>
      </c>
      <c r="K17">
        <v>0.47812900000000003</v>
      </c>
      <c r="L17">
        <v>0.48510199999999998</v>
      </c>
      <c r="M17">
        <v>0.49182199999999998</v>
      </c>
      <c r="N17">
        <v>0.49791200000000002</v>
      </c>
      <c r="O17">
        <v>0.50344999999999995</v>
      </c>
      <c r="P17">
        <v>0.51003699999999996</v>
      </c>
      <c r="Q17">
        <v>0.51535500000000001</v>
      </c>
      <c r="R17">
        <v>0.52031300000000003</v>
      </c>
      <c r="S17">
        <v>0.525204</v>
      </c>
      <c r="T17">
        <v>0.53007000000000004</v>
      </c>
      <c r="U17">
        <v>0.53457200000000005</v>
      </c>
      <c r="V17">
        <v>0.53851599999999999</v>
      </c>
      <c r="W17">
        <v>0.54243699999999995</v>
      </c>
      <c r="X17">
        <v>0.546601</v>
      </c>
      <c r="Y17">
        <v>0.55094699999999996</v>
      </c>
      <c r="Z17">
        <v>0.55539799999999995</v>
      </c>
      <c r="AA17">
        <v>0.56006</v>
      </c>
      <c r="AB17">
        <v>0.564801</v>
      </c>
      <c r="AC17">
        <v>0.56948699999999997</v>
      </c>
      <c r="AD17">
        <v>0.57391400000000004</v>
      </c>
      <c r="AE17">
        <v>0.57871099999999998</v>
      </c>
      <c r="AF17">
        <v>0.58371200000000001</v>
      </c>
      <c r="AG17">
        <v>0.58879000000000004</v>
      </c>
      <c r="AH17">
        <v>0.59386099999999997</v>
      </c>
      <c r="AI17" s="21">
        <v>0.01</v>
      </c>
    </row>
    <row r="18" spans="1:35" x14ac:dyDescent="0.25">
      <c r="A18" t="s">
        <v>267</v>
      </c>
      <c r="B18" t="s">
        <v>761</v>
      </c>
      <c r="C18" t="s">
        <v>751</v>
      </c>
      <c r="D18" t="s">
        <v>257</v>
      </c>
      <c r="F18">
        <v>0.40379300000000001</v>
      </c>
      <c r="G18">
        <v>0.40009600000000001</v>
      </c>
      <c r="H18">
        <v>0.395901</v>
      </c>
      <c r="I18">
        <v>0.40204699999999999</v>
      </c>
      <c r="J18">
        <v>0.40749299999999999</v>
      </c>
      <c r="K18">
        <v>0.41223900000000002</v>
      </c>
      <c r="L18">
        <v>0.41678999999999999</v>
      </c>
      <c r="M18">
        <v>0.420545</v>
      </c>
      <c r="N18">
        <v>0.423651</v>
      </c>
      <c r="O18">
        <v>0.42630800000000002</v>
      </c>
      <c r="P18">
        <v>0.42925799999999997</v>
      </c>
      <c r="Q18">
        <v>0.43141800000000002</v>
      </c>
      <c r="R18">
        <v>0.43324600000000002</v>
      </c>
      <c r="S18">
        <v>0.43494699999999997</v>
      </c>
      <c r="T18">
        <v>0.43662600000000001</v>
      </c>
      <c r="U18">
        <v>0.438</v>
      </c>
      <c r="V18">
        <v>0.43904300000000002</v>
      </c>
      <c r="W18">
        <v>0.43992900000000001</v>
      </c>
      <c r="X18">
        <v>0.441081</v>
      </c>
      <c r="Y18">
        <v>0.44220500000000001</v>
      </c>
      <c r="Z18">
        <v>0.443411</v>
      </c>
      <c r="AA18">
        <v>0.444822</v>
      </c>
      <c r="AB18">
        <v>0.44643899999999997</v>
      </c>
      <c r="AC18">
        <v>0.44800400000000001</v>
      </c>
      <c r="AD18">
        <v>0.44941599999999998</v>
      </c>
      <c r="AE18">
        <v>0.451156</v>
      </c>
      <c r="AF18">
        <v>0.45316099999999998</v>
      </c>
      <c r="AG18">
        <v>0.45519900000000002</v>
      </c>
      <c r="AH18">
        <v>0.45720300000000003</v>
      </c>
      <c r="AI18" s="21">
        <v>4.0000000000000001E-3</v>
      </c>
    </row>
    <row r="19" spans="1:35" x14ac:dyDescent="0.25">
      <c r="A19" t="s">
        <v>198</v>
      </c>
      <c r="B19" t="s">
        <v>762</v>
      </c>
      <c r="C19" t="s">
        <v>751</v>
      </c>
      <c r="D19" t="s">
        <v>257</v>
      </c>
      <c r="F19">
        <v>7.5314129999999997</v>
      </c>
      <c r="G19">
        <v>7.4102430000000004</v>
      </c>
      <c r="H19">
        <v>7.4028</v>
      </c>
      <c r="I19">
        <v>7.4992380000000001</v>
      </c>
      <c r="J19">
        <v>7.5785439999999999</v>
      </c>
      <c r="K19">
        <v>7.6390320000000003</v>
      </c>
      <c r="L19">
        <v>7.692736</v>
      </c>
      <c r="M19">
        <v>7.735506</v>
      </c>
      <c r="N19">
        <v>7.7678140000000004</v>
      </c>
      <c r="O19">
        <v>7.7959949999999996</v>
      </c>
      <c r="P19">
        <v>7.8316480000000004</v>
      </c>
      <c r="Q19">
        <v>7.8512409999999999</v>
      </c>
      <c r="R19">
        <v>7.8651629999999999</v>
      </c>
      <c r="S19">
        <v>7.8781809999999997</v>
      </c>
      <c r="T19">
        <v>7.8918990000000004</v>
      </c>
      <c r="U19">
        <v>7.9006809999999996</v>
      </c>
      <c r="V19">
        <v>7.9026690000000004</v>
      </c>
      <c r="W19">
        <v>7.904121</v>
      </c>
      <c r="X19">
        <v>7.907362</v>
      </c>
      <c r="Y19">
        <v>7.9131359999999997</v>
      </c>
      <c r="Z19">
        <v>7.9214700000000002</v>
      </c>
      <c r="AA19">
        <v>7.9348010000000002</v>
      </c>
      <c r="AB19">
        <v>7.9519070000000003</v>
      </c>
      <c r="AC19">
        <v>7.9678100000000001</v>
      </c>
      <c r="AD19">
        <v>7.9789649999999996</v>
      </c>
      <c r="AE19">
        <v>7.9971930000000002</v>
      </c>
      <c r="AF19">
        <v>8.0213149999999995</v>
      </c>
      <c r="AG19">
        <v>8.0473009999999991</v>
      </c>
      <c r="AH19">
        <v>8.0726399999999998</v>
      </c>
      <c r="AI19" s="21">
        <v>2E-3</v>
      </c>
    </row>
    <row r="20" spans="1:35" x14ac:dyDescent="0.25">
      <c r="A20" t="s">
        <v>6</v>
      </c>
    </row>
    <row r="21" spans="1:35" x14ac:dyDescent="0.25">
      <c r="A21" t="s">
        <v>268</v>
      </c>
    </row>
    <row r="22" spans="1:35" x14ac:dyDescent="0.25">
      <c r="A22" t="s">
        <v>256</v>
      </c>
      <c r="B22" t="s">
        <v>763</v>
      </c>
      <c r="C22" t="s">
        <v>764</v>
      </c>
      <c r="D22" t="s">
        <v>269</v>
      </c>
      <c r="F22">
        <v>10.400917</v>
      </c>
      <c r="G22">
        <v>10.436387</v>
      </c>
      <c r="H22">
        <v>10.496305</v>
      </c>
      <c r="I22">
        <v>10.57352</v>
      </c>
      <c r="J22">
        <v>10.640577</v>
      </c>
      <c r="K22">
        <v>10.701997</v>
      </c>
      <c r="L22">
        <v>10.772717</v>
      </c>
      <c r="M22">
        <v>10.853343000000001</v>
      </c>
      <c r="N22">
        <v>10.941223000000001</v>
      </c>
      <c r="O22">
        <v>11.033052</v>
      </c>
      <c r="P22">
        <v>11.121057</v>
      </c>
      <c r="Q22">
        <v>11.200279999999999</v>
      </c>
      <c r="R22">
        <v>11.270811999999999</v>
      </c>
      <c r="S22">
        <v>11.332419</v>
      </c>
      <c r="T22">
        <v>11.385809999999999</v>
      </c>
      <c r="U22">
        <v>11.432501999999999</v>
      </c>
      <c r="V22">
        <v>11.472918999999999</v>
      </c>
      <c r="W22">
        <v>11.507771</v>
      </c>
      <c r="X22">
        <v>11.538271999999999</v>
      </c>
      <c r="Y22">
        <v>11.565514</v>
      </c>
      <c r="Z22">
        <v>11.590730000000001</v>
      </c>
      <c r="AA22">
        <v>11.615142000000001</v>
      </c>
      <c r="AB22">
        <v>11.639624</v>
      </c>
      <c r="AC22">
        <v>11.664806</v>
      </c>
      <c r="AD22">
        <v>11.691126000000001</v>
      </c>
      <c r="AE22">
        <v>11.718759</v>
      </c>
      <c r="AF22">
        <v>11.747728</v>
      </c>
      <c r="AG22">
        <v>11.777931000000001</v>
      </c>
      <c r="AH22">
        <v>11.809134999999999</v>
      </c>
      <c r="AI22" s="21">
        <v>5.0000000000000001E-3</v>
      </c>
    </row>
    <row r="23" spans="1:35" x14ac:dyDescent="0.25">
      <c r="A23" t="s">
        <v>258</v>
      </c>
      <c r="B23" t="s">
        <v>765</v>
      </c>
      <c r="C23" t="s">
        <v>766</v>
      </c>
      <c r="D23" t="s">
        <v>269</v>
      </c>
      <c r="F23">
        <v>13.515454</v>
      </c>
      <c r="G23">
        <v>13.643662000000001</v>
      </c>
      <c r="H23">
        <v>13.780690999999999</v>
      </c>
      <c r="I23">
        <v>13.941533</v>
      </c>
      <c r="J23">
        <v>14.090282</v>
      </c>
      <c r="K23">
        <v>14.232786000000001</v>
      </c>
      <c r="L23">
        <v>14.388821999999999</v>
      </c>
      <c r="M23">
        <v>14.559372</v>
      </c>
      <c r="N23">
        <v>14.741059999999999</v>
      </c>
      <c r="O23">
        <v>14.929582</v>
      </c>
      <c r="P23">
        <v>15.114496000000001</v>
      </c>
      <c r="Q23">
        <v>15.289021</v>
      </c>
      <c r="R23">
        <v>15.453143000000001</v>
      </c>
      <c r="S23">
        <v>15.606401999999999</v>
      </c>
      <c r="T23">
        <v>15.749625</v>
      </c>
      <c r="U23">
        <v>15.884776</v>
      </c>
      <c r="V23">
        <v>16.012333000000002</v>
      </c>
      <c r="W23">
        <v>16.133185999999998</v>
      </c>
      <c r="X23">
        <v>16.248940000000001</v>
      </c>
      <c r="Y23">
        <v>16.361060999999999</v>
      </c>
      <c r="Z23">
        <v>16.471249</v>
      </c>
      <c r="AA23">
        <v>16.581206999999999</v>
      </c>
      <c r="AB23">
        <v>16.692177000000001</v>
      </c>
      <c r="AC23">
        <v>16.80508</v>
      </c>
      <c r="AD23">
        <v>16.920566999999998</v>
      </c>
      <c r="AE23">
        <v>17.038923</v>
      </c>
      <c r="AF23">
        <v>17.160229000000001</v>
      </c>
      <c r="AG23">
        <v>17.284369999999999</v>
      </c>
      <c r="AH23">
        <v>17.411037</v>
      </c>
      <c r="AI23" s="21">
        <v>8.9999999999999993E-3</v>
      </c>
    </row>
    <row r="24" spans="1:35" x14ac:dyDescent="0.25">
      <c r="A24" t="s">
        <v>259</v>
      </c>
      <c r="B24" t="s">
        <v>767</v>
      </c>
      <c r="C24" t="s">
        <v>768</v>
      </c>
      <c r="D24" t="s">
        <v>269</v>
      </c>
      <c r="F24">
        <v>1.2914620000000001</v>
      </c>
      <c r="G24">
        <v>1.296816</v>
      </c>
      <c r="H24">
        <v>1.305836</v>
      </c>
      <c r="I24">
        <v>1.3170390000000001</v>
      </c>
      <c r="J24">
        <v>1.32701</v>
      </c>
      <c r="K24">
        <v>1.3363119999999999</v>
      </c>
      <c r="L24">
        <v>1.3468059999999999</v>
      </c>
      <c r="M24">
        <v>1.358573</v>
      </c>
      <c r="N24">
        <v>1.371286</v>
      </c>
      <c r="O24">
        <v>1.3845350000000001</v>
      </c>
      <c r="P24">
        <v>1.397346</v>
      </c>
      <c r="Q24">
        <v>1.409095</v>
      </c>
      <c r="R24">
        <v>1.419791</v>
      </c>
      <c r="S24">
        <v>1.4293979999999999</v>
      </c>
      <c r="T24">
        <v>1.4380040000000001</v>
      </c>
      <c r="U24">
        <v>1.4457960000000001</v>
      </c>
      <c r="V24">
        <v>1.452825</v>
      </c>
      <c r="W24">
        <v>1.4591780000000001</v>
      </c>
      <c r="X24">
        <v>1.465006</v>
      </c>
      <c r="Y24">
        <v>1.470445</v>
      </c>
      <c r="Z24">
        <v>1.4756530000000001</v>
      </c>
      <c r="AA24">
        <v>1.480783</v>
      </c>
      <c r="AB24">
        <v>1.485946</v>
      </c>
      <c r="AC24">
        <v>1.491223</v>
      </c>
      <c r="AD24">
        <v>1.496672</v>
      </c>
      <c r="AE24">
        <v>1.5023139999999999</v>
      </c>
      <c r="AF24">
        <v>1.5081549999999999</v>
      </c>
      <c r="AG24">
        <v>1.5141830000000001</v>
      </c>
      <c r="AH24">
        <v>1.520367</v>
      </c>
      <c r="AI24" s="21">
        <v>6.0000000000000001E-3</v>
      </c>
    </row>
    <row r="25" spans="1:35" x14ac:dyDescent="0.25">
      <c r="A25" t="s">
        <v>260</v>
      </c>
      <c r="B25" t="s">
        <v>769</v>
      </c>
      <c r="C25" t="s">
        <v>770</v>
      </c>
      <c r="D25" t="s">
        <v>269</v>
      </c>
      <c r="F25">
        <v>1.8883460000000001</v>
      </c>
      <c r="G25">
        <v>1.8964529999999999</v>
      </c>
      <c r="H25">
        <v>1.9096249999999999</v>
      </c>
      <c r="I25">
        <v>1.9259869999999999</v>
      </c>
      <c r="J25">
        <v>1.9405490000000001</v>
      </c>
      <c r="K25">
        <v>1.9541310000000001</v>
      </c>
      <c r="L25">
        <v>1.9694560000000001</v>
      </c>
      <c r="M25">
        <v>1.9866429999999999</v>
      </c>
      <c r="N25">
        <v>2.0052120000000002</v>
      </c>
      <c r="O25">
        <v>2.0245639999999998</v>
      </c>
      <c r="P25">
        <v>2.0432760000000001</v>
      </c>
      <c r="Q25">
        <v>2.0604339999999999</v>
      </c>
      <c r="R25">
        <v>2.07605</v>
      </c>
      <c r="S25">
        <v>2.0900759999999998</v>
      </c>
      <c r="T25">
        <v>2.1026370000000001</v>
      </c>
      <c r="U25">
        <v>2.114007</v>
      </c>
      <c r="V25">
        <v>2.1242610000000002</v>
      </c>
      <c r="W25">
        <v>2.1335259999999998</v>
      </c>
      <c r="X25">
        <v>2.142023</v>
      </c>
      <c r="Y25">
        <v>2.149953</v>
      </c>
      <c r="Z25">
        <v>2.1575419999999998</v>
      </c>
      <c r="AA25">
        <v>2.1650179999999999</v>
      </c>
      <c r="AB25">
        <v>2.172542</v>
      </c>
      <c r="AC25">
        <v>2.1802329999999999</v>
      </c>
      <c r="AD25">
        <v>2.1881729999999999</v>
      </c>
      <c r="AE25">
        <v>2.1963979999999999</v>
      </c>
      <c r="AF25">
        <v>2.2049110000000001</v>
      </c>
      <c r="AG25">
        <v>2.2136969999999998</v>
      </c>
      <c r="AH25">
        <v>2.2227130000000002</v>
      </c>
      <c r="AI25" s="21">
        <v>6.0000000000000001E-3</v>
      </c>
    </row>
    <row r="26" spans="1:35" x14ac:dyDescent="0.25">
      <c r="A26" t="s">
        <v>261</v>
      </c>
      <c r="B26" t="s">
        <v>771</v>
      </c>
      <c r="C26" t="s">
        <v>772</v>
      </c>
      <c r="D26" t="s">
        <v>269</v>
      </c>
      <c r="F26">
        <v>2.7018550000000001</v>
      </c>
      <c r="G26">
        <v>2.7332130000000001</v>
      </c>
      <c r="H26">
        <v>2.7693189999999999</v>
      </c>
      <c r="I26">
        <v>2.8103699999999998</v>
      </c>
      <c r="J26">
        <v>2.8491740000000001</v>
      </c>
      <c r="K26">
        <v>2.886892</v>
      </c>
      <c r="L26">
        <v>2.9275220000000002</v>
      </c>
      <c r="M26">
        <v>2.9712890000000001</v>
      </c>
      <c r="N26">
        <v>3.017531</v>
      </c>
      <c r="O26">
        <v>3.0653860000000002</v>
      </c>
      <c r="P26">
        <v>3.1127229999999999</v>
      </c>
      <c r="Q26">
        <v>3.1581399999999999</v>
      </c>
      <c r="R26">
        <v>3.2016119999999999</v>
      </c>
      <c r="S26">
        <v>3.2430249999999998</v>
      </c>
      <c r="T26">
        <v>3.2825319999999998</v>
      </c>
      <c r="U26">
        <v>3.3205209999999998</v>
      </c>
      <c r="V26">
        <v>3.357078</v>
      </c>
      <c r="W26">
        <v>3.3923760000000001</v>
      </c>
      <c r="X26">
        <v>3.4267379999999998</v>
      </c>
      <c r="Y26">
        <v>3.460464</v>
      </c>
      <c r="Z26">
        <v>3.4939070000000001</v>
      </c>
      <c r="AA26">
        <v>3.527425</v>
      </c>
      <c r="AB26">
        <v>3.5612810000000001</v>
      </c>
      <c r="AC26">
        <v>3.5956730000000001</v>
      </c>
      <c r="AD26">
        <v>3.630744</v>
      </c>
      <c r="AE26">
        <v>3.66656</v>
      </c>
      <c r="AF26">
        <v>3.7031399999999999</v>
      </c>
      <c r="AG26">
        <v>3.740469</v>
      </c>
      <c r="AH26">
        <v>3.778483</v>
      </c>
      <c r="AI26" s="21">
        <v>1.2E-2</v>
      </c>
    </row>
    <row r="27" spans="1:35" x14ac:dyDescent="0.25">
      <c r="A27" t="s">
        <v>262</v>
      </c>
      <c r="B27" t="s">
        <v>773</v>
      </c>
      <c r="C27" t="s">
        <v>774</v>
      </c>
      <c r="D27" t="s">
        <v>269</v>
      </c>
      <c r="F27">
        <v>6.6874169999999999</v>
      </c>
      <c r="G27">
        <v>6.7613000000000003</v>
      </c>
      <c r="H27">
        <v>6.8514350000000004</v>
      </c>
      <c r="I27">
        <v>6.9538039999999999</v>
      </c>
      <c r="J27">
        <v>7.0506169999999999</v>
      </c>
      <c r="K27">
        <v>7.1447450000000003</v>
      </c>
      <c r="L27">
        <v>7.2460839999999997</v>
      </c>
      <c r="M27">
        <v>7.3551900000000003</v>
      </c>
      <c r="N27">
        <v>7.4704259999999998</v>
      </c>
      <c r="O27">
        <v>7.5896619999999997</v>
      </c>
      <c r="P27">
        <v>7.7076209999999996</v>
      </c>
      <c r="Q27">
        <v>7.8208279999999997</v>
      </c>
      <c r="R27">
        <v>7.9292259999999999</v>
      </c>
      <c r="S27">
        <v>8.0325249999999997</v>
      </c>
      <c r="T27">
        <v>8.1311040000000006</v>
      </c>
      <c r="U27">
        <v>8.2259239999999991</v>
      </c>
      <c r="V27">
        <v>8.3171920000000004</v>
      </c>
      <c r="W27">
        <v>8.4053380000000004</v>
      </c>
      <c r="X27">
        <v>8.4911659999999998</v>
      </c>
      <c r="Y27">
        <v>8.5754149999999996</v>
      </c>
      <c r="Z27">
        <v>8.6589569999999991</v>
      </c>
      <c r="AA27">
        <v>8.7426809999999993</v>
      </c>
      <c r="AB27">
        <v>8.8272379999999995</v>
      </c>
      <c r="AC27">
        <v>8.9131199999999993</v>
      </c>
      <c r="AD27">
        <v>9.0006789999999999</v>
      </c>
      <c r="AE27">
        <v>9.0900820000000007</v>
      </c>
      <c r="AF27">
        <v>9.1813789999999997</v>
      </c>
      <c r="AG27">
        <v>9.2745259999999998</v>
      </c>
      <c r="AH27">
        <v>9.3693679999999997</v>
      </c>
      <c r="AI27" s="21">
        <v>1.2E-2</v>
      </c>
    </row>
    <row r="28" spans="1:35" x14ac:dyDescent="0.25">
      <c r="A28" t="s">
        <v>263</v>
      </c>
      <c r="B28" t="s">
        <v>775</v>
      </c>
      <c r="C28" t="s">
        <v>776</v>
      </c>
      <c r="D28" t="s">
        <v>269</v>
      </c>
      <c r="F28">
        <v>9.6037389999999991</v>
      </c>
      <c r="G28">
        <v>9.6598450000000007</v>
      </c>
      <c r="H28">
        <v>9.7272700000000007</v>
      </c>
      <c r="I28">
        <v>9.8109219999999997</v>
      </c>
      <c r="J28">
        <v>9.885389</v>
      </c>
      <c r="K28">
        <v>9.9548439999999996</v>
      </c>
      <c r="L28">
        <v>10.033158</v>
      </c>
      <c r="M28">
        <v>10.120936</v>
      </c>
      <c r="N28">
        <v>10.215735</v>
      </c>
      <c r="O28">
        <v>10.314505</v>
      </c>
      <c r="P28">
        <v>10.409986</v>
      </c>
      <c r="Q28">
        <v>10.497533000000001</v>
      </c>
      <c r="R28">
        <v>10.577204</v>
      </c>
      <c r="S28">
        <v>10.648745</v>
      </c>
      <c r="T28">
        <v>10.712796000000001</v>
      </c>
      <c r="U28">
        <v>10.770758000000001</v>
      </c>
      <c r="V28">
        <v>10.823005999999999</v>
      </c>
      <c r="W28">
        <v>10.870186</v>
      </c>
      <c r="X28">
        <v>10.913432999999999</v>
      </c>
      <c r="Y28">
        <v>10.953754999999999</v>
      </c>
      <c r="Z28">
        <v>10.992319999999999</v>
      </c>
      <c r="AA28">
        <v>11.030277</v>
      </c>
      <c r="AB28">
        <v>11.068451</v>
      </c>
      <c r="AC28">
        <v>11.107449000000001</v>
      </c>
      <c r="AD28">
        <v>11.147686</v>
      </c>
      <c r="AE28">
        <v>11.189342</v>
      </c>
      <c r="AF28">
        <v>11.232442000000001</v>
      </c>
      <c r="AG28">
        <v>11.276896000000001</v>
      </c>
      <c r="AH28">
        <v>11.322490999999999</v>
      </c>
      <c r="AI28" s="21">
        <v>6.0000000000000001E-3</v>
      </c>
    </row>
    <row r="29" spans="1:35" x14ac:dyDescent="0.25">
      <c r="A29" t="s">
        <v>264</v>
      </c>
      <c r="B29" t="s">
        <v>777</v>
      </c>
      <c r="C29" t="s">
        <v>778</v>
      </c>
      <c r="D29" t="s">
        <v>269</v>
      </c>
      <c r="F29">
        <v>9.1346969999999992</v>
      </c>
      <c r="G29">
        <v>9.1966210000000004</v>
      </c>
      <c r="H29">
        <v>9.2712800000000009</v>
      </c>
      <c r="I29">
        <v>9.3615779999999997</v>
      </c>
      <c r="J29">
        <v>9.4433159999999994</v>
      </c>
      <c r="K29">
        <v>9.5204500000000003</v>
      </c>
      <c r="L29">
        <v>9.6062360000000009</v>
      </c>
      <c r="M29">
        <v>9.7012800000000006</v>
      </c>
      <c r="N29">
        <v>9.803274</v>
      </c>
      <c r="O29">
        <v>9.9093110000000006</v>
      </c>
      <c r="P29">
        <v>10.012435999999999</v>
      </c>
      <c r="Q29">
        <v>10.108167999999999</v>
      </c>
      <c r="R29">
        <v>10.196538</v>
      </c>
      <c r="S29">
        <v>10.277281</v>
      </c>
      <c r="T29">
        <v>10.350986000000001</v>
      </c>
      <c r="U29">
        <v>10.418979</v>
      </c>
      <c r="V29">
        <v>10.481609000000001</v>
      </c>
      <c r="W29">
        <v>10.539486</v>
      </c>
      <c r="X29">
        <v>10.593686</v>
      </c>
      <c r="Y29">
        <v>10.645185</v>
      </c>
      <c r="Z29">
        <v>10.6951</v>
      </c>
      <c r="AA29">
        <v>10.744548999999999</v>
      </c>
      <c r="AB29">
        <v>10.794333999999999</v>
      </c>
      <c r="AC29">
        <v>10.845050000000001</v>
      </c>
      <c r="AD29">
        <v>10.897103</v>
      </c>
      <c r="AE29">
        <v>10.950673999999999</v>
      </c>
      <c r="AF29">
        <v>11.005796</v>
      </c>
      <c r="AG29">
        <v>11.062386</v>
      </c>
      <c r="AH29">
        <v>11.120239</v>
      </c>
      <c r="AI29" s="21">
        <v>7.0000000000000001E-3</v>
      </c>
    </row>
    <row r="30" spans="1:35" x14ac:dyDescent="0.25">
      <c r="A30" t="s">
        <v>265</v>
      </c>
      <c r="B30" t="s">
        <v>779</v>
      </c>
      <c r="C30" t="s">
        <v>780</v>
      </c>
      <c r="D30" t="s">
        <v>269</v>
      </c>
      <c r="F30">
        <v>17.156851</v>
      </c>
      <c r="G30">
        <v>17.261364</v>
      </c>
      <c r="H30">
        <v>17.402252000000001</v>
      </c>
      <c r="I30">
        <v>17.572482999999998</v>
      </c>
      <c r="J30">
        <v>17.726637</v>
      </c>
      <c r="K30">
        <v>17.872143000000001</v>
      </c>
      <c r="L30">
        <v>18.033881999999998</v>
      </c>
      <c r="M30">
        <v>18.212990000000001</v>
      </c>
      <c r="N30">
        <v>18.405138000000001</v>
      </c>
      <c r="O30">
        <v>18.604869999999998</v>
      </c>
      <c r="P30">
        <v>18.799126000000001</v>
      </c>
      <c r="Q30">
        <v>18.979485</v>
      </c>
      <c r="R30">
        <v>19.146017000000001</v>
      </c>
      <c r="S30">
        <v>19.298210000000001</v>
      </c>
      <c r="T30">
        <v>19.437168</v>
      </c>
      <c r="U30">
        <v>19.565394999999999</v>
      </c>
      <c r="V30">
        <v>19.683524999999999</v>
      </c>
      <c r="W30">
        <v>19.792712999999999</v>
      </c>
      <c r="X30">
        <v>19.894976</v>
      </c>
      <c r="Y30">
        <v>19.992142000000001</v>
      </c>
      <c r="Z30">
        <v>20.086314999999999</v>
      </c>
      <c r="AA30">
        <v>20.179587999999999</v>
      </c>
      <c r="AB30">
        <v>20.273474</v>
      </c>
      <c r="AC30">
        <v>20.36908</v>
      </c>
      <c r="AD30">
        <v>20.467175999999998</v>
      </c>
      <c r="AE30">
        <v>20.568097999999999</v>
      </c>
      <c r="AF30">
        <v>20.671907000000001</v>
      </c>
      <c r="AG30">
        <v>20.778452000000001</v>
      </c>
      <c r="AH30">
        <v>20.887339000000001</v>
      </c>
      <c r="AI30" s="21">
        <v>7.0000000000000001E-3</v>
      </c>
    </row>
    <row r="31" spans="1:35" x14ac:dyDescent="0.25">
      <c r="A31" t="s">
        <v>266</v>
      </c>
      <c r="B31" t="s">
        <v>781</v>
      </c>
      <c r="C31" t="s">
        <v>782</v>
      </c>
      <c r="D31" t="s">
        <v>269</v>
      </c>
      <c r="F31">
        <v>15.59821</v>
      </c>
      <c r="G31">
        <v>15.909663</v>
      </c>
      <c r="H31">
        <v>16.170262999999998</v>
      </c>
      <c r="I31">
        <v>16.460664999999999</v>
      </c>
      <c r="J31">
        <v>16.739001999999999</v>
      </c>
      <c r="K31">
        <v>17.011980000000001</v>
      </c>
      <c r="L31">
        <v>17.303083000000001</v>
      </c>
      <c r="M31">
        <v>17.613776999999999</v>
      </c>
      <c r="N31">
        <v>17.940296</v>
      </c>
      <c r="O31">
        <v>18.277628</v>
      </c>
      <c r="P31">
        <v>18.613136000000001</v>
      </c>
      <c r="Q31">
        <v>18.938386999999999</v>
      </c>
      <c r="R31">
        <v>19.253145</v>
      </c>
      <c r="S31">
        <v>19.556597</v>
      </c>
      <c r="T31">
        <v>19.849546</v>
      </c>
      <c r="U31">
        <v>20.134249000000001</v>
      </c>
      <c r="V31">
        <v>20.411131000000001</v>
      </c>
      <c r="W31">
        <v>20.681159999999998</v>
      </c>
      <c r="X31">
        <v>20.946251</v>
      </c>
      <c r="Y31">
        <v>21.208176000000002</v>
      </c>
      <c r="Z31">
        <v>21.469056999999999</v>
      </c>
      <c r="AA31">
        <v>21.731072999999999</v>
      </c>
      <c r="AB31">
        <v>21.995847999999999</v>
      </c>
      <c r="AC31">
        <v>22.264605</v>
      </c>
      <c r="AD31">
        <v>22.538246000000001</v>
      </c>
      <c r="AE31">
        <v>22.817212999999999</v>
      </c>
      <c r="AF31">
        <v>23.101664</v>
      </c>
      <c r="AG31">
        <v>23.391500000000001</v>
      </c>
      <c r="AH31">
        <v>23.686375000000002</v>
      </c>
      <c r="AI31" s="21">
        <v>1.4999999999999999E-2</v>
      </c>
    </row>
    <row r="32" spans="1:35" x14ac:dyDescent="0.25">
      <c r="A32" t="s">
        <v>267</v>
      </c>
      <c r="B32" t="s">
        <v>783</v>
      </c>
      <c r="C32" t="s">
        <v>784</v>
      </c>
      <c r="D32" t="s">
        <v>269</v>
      </c>
      <c r="F32">
        <v>7.492591</v>
      </c>
      <c r="G32">
        <v>7.5801299999999996</v>
      </c>
      <c r="H32">
        <v>7.6722739999999998</v>
      </c>
      <c r="I32">
        <v>7.7779699999999998</v>
      </c>
      <c r="J32">
        <v>7.8772729999999997</v>
      </c>
      <c r="K32">
        <v>7.9734119999999997</v>
      </c>
      <c r="L32">
        <v>8.0774399999999993</v>
      </c>
      <c r="M32">
        <v>8.189959</v>
      </c>
      <c r="N32">
        <v>8.3091159999999995</v>
      </c>
      <c r="O32">
        <v>8.4325209999999995</v>
      </c>
      <c r="P32">
        <v>8.5543019999999999</v>
      </c>
      <c r="Q32">
        <v>8.6706079999999996</v>
      </c>
      <c r="R32">
        <v>8.7813949999999998</v>
      </c>
      <c r="S32">
        <v>8.8863629999999993</v>
      </c>
      <c r="T32">
        <v>8.9859460000000002</v>
      </c>
      <c r="U32">
        <v>9.0812299999999997</v>
      </c>
      <c r="V32">
        <v>9.1724619999999994</v>
      </c>
      <c r="W32">
        <v>9.2601209999999998</v>
      </c>
      <c r="X32">
        <v>9.3451079999999997</v>
      </c>
      <c r="Y32">
        <v>9.4282470000000007</v>
      </c>
      <c r="Z32">
        <v>9.5105059999999995</v>
      </c>
      <c r="AA32">
        <v>9.5928590000000007</v>
      </c>
      <c r="AB32">
        <v>9.6760269999999995</v>
      </c>
      <c r="AC32">
        <v>9.7605419999999992</v>
      </c>
      <c r="AD32">
        <v>9.8467900000000004</v>
      </c>
      <c r="AE32">
        <v>9.9349509999999999</v>
      </c>
      <c r="AF32">
        <v>10.025074</v>
      </c>
      <c r="AG32">
        <v>10.117101999999999</v>
      </c>
      <c r="AH32">
        <v>10.210867</v>
      </c>
      <c r="AI32" s="21">
        <v>1.0999999999999999E-2</v>
      </c>
    </row>
    <row r="33" spans="1:35" x14ac:dyDescent="0.25">
      <c r="A33" t="s">
        <v>198</v>
      </c>
      <c r="B33" t="s">
        <v>785</v>
      </c>
      <c r="C33" t="s">
        <v>786</v>
      </c>
      <c r="D33" t="s">
        <v>269</v>
      </c>
      <c r="F33">
        <v>95.471541999999999</v>
      </c>
      <c r="G33">
        <v>96.375450000000001</v>
      </c>
      <c r="H33">
        <v>97.356551999999994</v>
      </c>
      <c r="I33">
        <v>98.505859000000001</v>
      </c>
      <c r="J33">
        <v>99.569823999999997</v>
      </c>
      <c r="K33">
        <v>100.589691</v>
      </c>
      <c r="L33">
        <v>101.7052</v>
      </c>
      <c r="M33">
        <v>102.92334700000001</v>
      </c>
      <c r="N33">
        <v>104.220291</v>
      </c>
      <c r="O33">
        <v>105.565613</v>
      </c>
      <c r="P33">
        <v>106.885513</v>
      </c>
      <c r="Q33">
        <v>108.131973</v>
      </c>
      <c r="R33">
        <v>109.304924</v>
      </c>
      <c r="S33">
        <v>110.401039</v>
      </c>
      <c r="T33">
        <v>111.42615499999999</v>
      </c>
      <c r="U33">
        <v>112.394142</v>
      </c>
      <c r="V33">
        <v>113.308342</v>
      </c>
      <c r="W33">
        <v>114.175034</v>
      </c>
      <c r="X33">
        <v>115.0056</v>
      </c>
      <c r="Y33">
        <v>115.810349</v>
      </c>
      <c r="Z33">
        <v>116.60134100000001</v>
      </c>
      <c r="AA33">
        <v>117.390602</v>
      </c>
      <c r="AB33">
        <v>118.186943</v>
      </c>
      <c r="AC33">
        <v>118.99685700000001</v>
      </c>
      <c r="AD33">
        <v>119.824966</v>
      </c>
      <c r="AE33">
        <v>120.673317</v>
      </c>
      <c r="AF33">
        <v>121.542419</v>
      </c>
      <c r="AG33">
        <v>122.431511</v>
      </c>
      <c r="AH33">
        <v>123.33841700000001</v>
      </c>
      <c r="AI33" s="21">
        <v>8.9999999999999993E-3</v>
      </c>
    </row>
    <row r="34" spans="1:35" x14ac:dyDescent="0.25">
      <c r="A34" t="s">
        <v>3</v>
      </c>
    </row>
    <row r="35" spans="1:35" x14ac:dyDescent="0.25">
      <c r="A35" t="s">
        <v>236</v>
      </c>
    </row>
    <row r="36" spans="1:35" x14ac:dyDescent="0.25">
      <c r="A36" t="s">
        <v>151</v>
      </c>
      <c r="B36" t="s">
        <v>787</v>
      </c>
      <c r="C36" t="s">
        <v>788</v>
      </c>
      <c r="D36" t="s">
        <v>270</v>
      </c>
      <c r="F36">
        <v>1.600274</v>
      </c>
      <c r="G36">
        <v>1.5942430000000001</v>
      </c>
      <c r="H36">
        <v>1.5870979999999999</v>
      </c>
      <c r="I36">
        <v>1.5789120000000001</v>
      </c>
      <c r="J36">
        <v>1.570767</v>
      </c>
      <c r="K36">
        <v>1.5630120000000001</v>
      </c>
      <c r="L36">
        <v>1.555431</v>
      </c>
      <c r="M36">
        <v>1.548036</v>
      </c>
      <c r="N36">
        <v>1.5405150000000001</v>
      </c>
      <c r="O36">
        <v>1.5329120000000001</v>
      </c>
      <c r="P36">
        <v>1.5255050000000001</v>
      </c>
      <c r="Q36">
        <v>1.517811</v>
      </c>
      <c r="R36">
        <v>1.5105029999999999</v>
      </c>
      <c r="S36">
        <v>1.5036259999999999</v>
      </c>
      <c r="T36">
        <v>1.496855</v>
      </c>
      <c r="U36">
        <v>1.4904200000000001</v>
      </c>
      <c r="V36">
        <v>1.48431</v>
      </c>
      <c r="W36">
        <v>1.4785470000000001</v>
      </c>
      <c r="X36">
        <v>1.47299</v>
      </c>
      <c r="Y36">
        <v>1.4675130000000001</v>
      </c>
      <c r="Z36">
        <v>1.4621649999999999</v>
      </c>
      <c r="AA36">
        <v>1.4569749999999999</v>
      </c>
      <c r="AB36">
        <v>1.451967</v>
      </c>
      <c r="AC36">
        <v>1.447101</v>
      </c>
      <c r="AD36">
        <v>1.4420090000000001</v>
      </c>
      <c r="AE36">
        <v>1.4370240000000001</v>
      </c>
      <c r="AF36">
        <v>1.43215</v>
      </c>
      <c r="AG36">
        <v>1.4274279999999999</v>
      </c>
      <c r="AH36">
        <v>1.4226030000000001</v>
      </c>
      <c r="AI36" s="21">
        <v>-4.0000000000000001E-3</v>
      </c>
    </row>
    <row r="37" spans="1:35" x14ac:dyDescent="0.25">
      <c r="A37" t="s">
        <v>204</v>
      </c>
      <c r="B37" t="s">
        <v>789</v>
      </c>
      <c r="C37" t="s">
        <v>790</v>
      </c>
      <c r="D37" t="s">
        <v>270</v>
      </c>
      <c r="F37">
        <v>0.79032500000000006</v>
      </c>
      <c r="G37">
        <v>0.79160299999999995</v>
      </c>
      <c r="H37">
        <v>0.79249899999999995</v>
      </c>
      <c r="I37">
        <v>0.79309700000000005</v>
      </c>
      <c r="J37">
        <v>0.79358799999999996</v>
      </c>
      <c r="K37">
        <v>0.79400199999999999</v>
      </c>
      <c r="L37">
        <v>0.79440200000000005</v>
      </c>
      <c r="M37">
        <v>0.79479699999999998</v>
      </c>
      <c r="N37">
        <v>0.79516600000000004</v>
      </c>
      <c r="O37">
        <v>0.79551799999999995</v>
      </c>
      <c r="P37">
        <v>0.79585099999999998</v>
      </c>
      <c r="Q37">
        <v>0.79616600000000004</v>
      </c>
      <c r="R37">
        <v>0.79646300000000003</v>
      </c>
      <c r="S37">
        <v>0.79674699999999998</v>
      </c>
      <c r="T37">
        <v>0.79701599999999995</v>
      </c>
      <c r="U37">
        <v>0.79726799999999998</v>
      </c>
      <c r="V37">
        <v>0.79749800000000004</v>
      </c>
      <c r="W37">
        <v>0.79771899999999996</v>
      </c>
      <c r="X37">
        <v>0.79792799999999997</v>
      </c>
      <c r="Y37">
        <v>0.79813900000000004</v>
      </c>
      <c r="Z37">
        <v>0.79833200000000004</v>
      </c>
      <c r="AA37">
        <v>0.79849599999999998</v>
      </c>
      <c r="AB37">
        <v>0.79863399999999996</v>
      </c>
      <c r="AC37">
        <v>0.79876599999999998</v>
      </c>
      <c r="AD37">
        <v>0.79890499999999998</v>
      </c>
      <c r="AE37">
        <v>0.79902099999999998</v>
      </c>
      <c r="AF37">
        <v>0.79913100000000004</v>
      </c>
      <c r="AG37">
        <v>0.79922499999999996</v>
      </c>
      <c r="AH37">
        <v>0.79931700000000006</v>
      </c>
      <c r="AI37" s="21">
        <v>0</v>
      </c>
    </row>
    <row r="38" spans="1:35" x14ac:dyDescent="0.25">
      <c r="A38" t="s">
        <v>194</v>
      </c>
      <c r="B38" t="s">
        <v>791</v>
      </c>
      <c r="C38" t="s">
        <v>792</v>
      </c>
      <c r="D38" t="s">
        <v>270</v>
      </c>
      <c r="F38">
        <v>0.81107499999999999</v>
      </c>
      <c r="G38">
        <v>0.811913</v>
      </c>
      <c r="H38">
        <v>0.81266300000000002</v>
      </c>
      <c r="I38">
        <v>0.81323299999999998</v>
      </c>
      <c r="J38">
        <v>0.81373899999999999</v>
      </c>
      <c r="K38">
        <v>0.81421399999999999</v>
      </c>
      <c r="L38">
        <v>0.81467000000000001</v>
      </c>
      <c r="M38">
        <v>0.81511199999999995</v>
      </c>
      <c r="N38">
        <v>0.81565600000000005</v>
      </c>
      <c r="O38">
        <v>0.81617200000000001</v>
      </c>
      <c r="P38">
        <v>0.81666099999999997</v>
      </c>
      <c r="Q38">
        <v>0.81711999999999996</v>
      </c>
      <c r="R38">
        <v>0.81755299999999997</v>
      </c>
      <c r="S38">
        <v>0.81796100000000005</v>
      </c>
      <c r="T38">
        <v>0.81834700000000005</v>
      </c>
      <c r="U38">
        <v>0.818712</v>
      </c>
      <c r="V38">
        <v>0.81905700000000004</v>
      </c>
      <c r="W38">
        <v>0.81938100000000003</v>
      </c>
      <c r="X38">
        <v>0.81994</v>
      </c>
      <c r="Y38">
        <v>0.82046799999999998</v>
      </c>
      <c r="Z38">
        <v>0.82096899999999995</v>
      </c>
      <c r="AA38">
        <v>0.82140899999999994</v>
      </c>
      <c r="AB38">
        <v>0.82181999999999999</v>
      </c>
      <c r="AC38">
        <v>0.82221100000000003</v>
      </c>
      <c r="AD38">
        <v>0.82257899999999995</v>
      </c>
      <c r="AE38">
        <v>0.82292799999999999</v>
      </c>
      <c r="AF38">
        <v>0.82325800000000005</v>
      </c>
      <c r="AG38">
        <v>0.82357100000000005</v>
      </c>
      <c r="AH38">
        <v>0.82386800000000004</v>
      </c>
      <c r="AI38" s="21">
        <v>1E-3</v>
      </c>
    </row>
    <row r="39" spans="1:35" x14ac:dyDescent="0.25">
      <c r="A39" t="s">
        <v>220</v>
      </c>
    </row>
    <row r="40" spans="1:35" x14ac:dyDescent="0.25">
      <c r="A40" t="s">
        <v>151</v>
      </c>
      <c r="B40" t="s">
        <v>793</v>
      </c>
      <c r="C40" t="s">
        <v>794</v>
      </c>
      <c r="D40" t="s">
        <v>270</v>
      </c>
      <c r="F40">
        <v>3.6319370000000002</v>
      </c>
      <c r="G40">
        <v>3.6708440000000002</v>
      </c>
      <c r="H40">
        <v>3.7057950000000002</v>
      </c>
      <c r="I40">
        <v>3.7410410000000001</v>
      </c>
      <c r="J40">
        <v>3.7737560000000001</v>
      </c>
      <c r="K40">
        <v>3.804141</v>
      </c>
      <c r="L40">
        <v>3.8339910000000001</v>
      </c>
      <c r="M40">
        <v>3.8634520000000001</v>
      </c>
      <c r="N40">
        <v>3.8940440000000001</v>
      </c>
      <c r="O40">
        <v>3.9236279999999999</v>
      </c>
      <c r="P40">
        <v>3.951355</v>
      </c>
      <c r="Q40">
        <v>3.9781049999999998</v>
      </c>
      <c r="R40">
        <v>4.0034859999999997</v>
      </c>
      <c r="S40">
        <v>4.0274700000000001</v>
      </c>
      <c r="T40">
        <v>4.0499349999999996</v>
      </c>
      <c r="U40">
        <v>4.0710639999999998</v>
      </c>
      <c r="V40">
        <v>4.0912309999999996</v>
      </c>
      <c r="W40">
        <v>4.1104029999999998</v>
      </c>
      <c r="X40">
        <v>4.1325659999999997</v>
      </c>
      <c r="Y40">
        <v>4.1535640000000003</v>
      </c>
      <c r="Z40">
        <v>4.1737039999999999</v>
      </c>
      <c r="AA40">
        <v>4.1931669999999999</v>
      </c>
      <c r="AB40">
        <v>4.2119299999999997</v>
      </c>
      <c r="AC40">
        <v>4.2299759999999997</v>
      </c>
      <c r="AD40">
        <v>4.2471459999999999</v>
      </c>
      <c r="AE40">
        <v>4.2635459999999998</v>
      </c>
      <c r="AF40">
        <v>4.2794749999999997</v>
      </c>
      <c r="AG40">
        <v>4.2944930000000001</v>
      </c>
      <c r="AH40">
        <v>4.3086650000000004</v>
      </c>
      <c r="AI40" s="21">
        <v>6.0000000000000001E-3</v>
      </c>
    </row>
    <row r="41" spans="1:35" x14ac:dyDescent="0.25">
      <c r="A41" t="s">
        <v>204</v>
      </c>
      <c r="B41" t="s">
        <v>795</v>
      </c>
      <c r="C41" t="s">
        <v>796</v>
      </c>
      <c r="D41" t="s">
        <v>270</v>
      </c>
      <c r="F41">
        <v>0.79191</v>
      </c>
      <c r="G41">
        <v>0.81588899999999998</v>
      </c>
      <c r="H41">
        <v>0.80177799999999999</v>
      </c>
      <c r="I41">
        <v>0.81152199999999997</v>
      </c>
      <c r="J41">
        <v>0.82088499999999998</v>
      </c>
      <c r="K41">
        <v>0.82996599999999998</v>
      </c>
      <c r="L41">
        <v>0.83910799999999997</v>
      </c>
      <c r="M41">
        <v>0.84825300000000003</v>
      </c>
      <c r="N41">
        <v>0.85747200000000001</v>
      </c>
      <c r="O41">
        <v>0.86655000000000004</v>
      </c>
      <c r="P41">
        <v>0.87543199999999999</v>
      </c>
      <c r="Q41">
        <v>0.88411399999999996</v>
      </c>
      <c r="R41">
        <v>0.89255200000000001</v>
      </c>
      <c r="S41">
        <v>0.90076999999999996</v>
      </c>
      <c r="T41">
        <v>0.90873899999999996</v>
      </c>
      <c r="U41">
        <v>0.91658200000000001</v>
      </c>
      <c r="V41">
        <v>0.92425500000000005</v>
      </c>
      <c r="W41">
        <v>0.93172699999999997</v>
      </c>
      <c r="X41">
        <v>0.93912899999999999</v>
      </c>
      <c r="Y41">
        <v>0.94647400000000004</v>
      </c>
      <c r="Z41">
        <v>0.95368699999999995</v>
      </c>
      <c r="AA41">
        <v>0.96079499999999995</v>
      </c>
      <c r="AB41">
        <v>0.96784700000000001</v>
      </c>
      <c r="AC41">
        <v>0.97489499999999996</v>
      </c>
      <c r="AD41">
        <v>0.98208600000000001</v>
      </c>
      <c r="AE41">
        <v>0.98932799999999999</v>
      </c>
      <c r="AF41">
        <v>0.99642600000000003</v>
      </c>
      <c r="AG41">
        <v>1.003511</v>
      </c>
      <c r="AH41">
        <v>1.0106379999999999</v>
      </c>
      <c r="AI41" s="21">
        <v>8.9999999999999993E-3</v>
      </c>
    </row>
    <row r="42" spans="1:35" x14ac:dyDescent="0.25">
      <c r="A42" t="s">
        <v>271</v>
      </c>
    </row>
    <row r="43" spans="1:35" x14ac:dyDescent="0.25">
      <c r="A43" t="s">
        <v>151</v>
      </c>
      <c r="B43" t="s">
        <v>797</v>
      </c>
      <c r="C43" t="s">
        <v>798</v>
      </c>
      <c r="D43" t="s">
        <v>270</v>
      </c>
      <c r="F43">
        <v>1.1589700000000001</v>
      </c>
      <c r="G43">
        <v>1.1848380000000001</v>
      </c>
      <c r="H43">
        <v>1.210067</v>
      </c>
      <c r="I43">
        <v>1.2341569999999999</v>
      </c>
      <c r="J43">
        <v>1.2551870000000001</v>
      </c>
      <c r="K43">
        <v>1.2618480000000001</v>
      </c>
      <c r="L43">
        <v>1.2683739999999999</v>
      </c>
      <c r="M43">
        <v>1.2747740000000001</v>
      </c>
      <c r="N43">
        <v>1.2811859999999999</v>
      </c>
      <c r="O43">
        <v>1.2874989999999999</v>
      </c>
      <c r="P43">
        <v>1.2941069999999999</v>
      </c>
      <c r="Q43">
        <v>1.3005899999999999</v>
      </c>
      <c r="R43">
        <v>1.3070189999999999</v>
      </c>
      <c r="S43">
        <v>1.3132410000000001</v>
      </c>
      <c r="T43">
        <v>1.3193710000000001</v>
      </c>
      <c r="U43">
        <v>1.3255110000000001</v>
      </c>
      <c r="V43">
        <v>1.3316669999999999</v>
      </c>
      <c r="W43">
        <v>1.3376920000000001</v>
      </c>
      <c r="X43">
        <v>1.343575</v>
      </c>
      <c r="Y43">
        <v>1.3493170000000001</v>
      </c>
      <c r="Z43">
        <v>1.3549690000000001</v>
      </c>
      <c r="AA43">
        <v>1.3604909999999999</v>
      </c>
      <c r="AB43">
        <v>1.3659589999999999</v>
      </c>
      <c r="AC43">
        <v>1.3712299999999999</v>
      </c>
      <c r="AD43">
        <v>1.376657</v>
      </c>
      <c r="AE43">
        <v>1.3819589999999999</v>
      </c>
      <c r="AF43">
        <v>1.387086</v>
      </c>
      <c r="AG43">
        <v>1.392069</v>
      </c>
      <c r="AH43">
        <v>1.396927</v>
      </c>
      <c r="AI43" s="21">
        <v>7.0000000000000001E-3</v>
      </c>
    </row>
    <row r="44" spans="1:35" x14ac:dyDescent="0.25">
      <c r="A44" t="s">
        <v>204</v>
      </c>
      <c r="B44" t="s">
        <v>799</v>
      </c>
      <c r="C44" t="s">
        <v>800</v>
      </c>
      <c r="D44" t="s">
        <v>270</v>
      </c>
      <c r="F44">
        <v>0.89523200000000003</v>
      </c>
      <c r="G44">
        <v>0.90059599999999995</v>
      </c>
      <c r="H44">
        <v>0.90494300000000005</v>
      </c>
      <c r="I44">
        <v>0.90891</v>
      </c>
      <c r="J44">
        <v>0.91243399999999997</v>
      </c>
      <c r="K44">
        <v>0.91559900000000005</v>
      </c>
      <c r="L44">
        <v>0.91850500000000002</v>
      </c>
      <c r="M44">
        <v>0.92115100000000005</v>
      </c>
      <c r="N44">
        <v>0.92354999999999998</v>
      </c>
      <c r="O44">
        <v>0.92571300000000001</v>
      </c>
      <c r="P44">
        <v>0.927647</v>
      </c>
      <c r="Q44">
        <v>0.92936799999999997</v>
      </c>
      <c r="R44">
        <v>0.930898</v>
      </c>
      <c r="S44">
        <v>0.93225999999999998</v>
      </c>
      <c r="T44">
        <v>0.93347199999999997</v>
      </c>
      <c r="U44">
        <v>0.93455299999999997</v>
      </c>
      <c r="V44">
        <v>0.93551799999999996</v>
      </c>
      <c r="W44">
        <v>0.93637800000000004</v>
      </c>
      <c r="X44">
        <v>0.93714799999999998</v>
      </c>
      <c r="Y44">
        <v>0.93783700000000003</v>
      </c>
      <c r="Z44">
        <v>0.93845400000000001</v>
      </c>
      <c r="AA44">
        <v>0.93900799999999995</v>
      </c>
      <c r="AB44">
        <v>0.93950400000000001</v>
      </c>
      <c r="AC44">
        <v>0.94020499999999996</v>
      </c>
      <c r="AD44">
        <v>0.94083799999999995</v>
      </c>
      <c r="AE44">
        <v>0.94140800000000002</v>
      </c>
      <c r="AF44">
        <v>0.94192100000000001</v>
      </c>
      <c r="AG44">
        <v>0.94238200000000005</v>
      </c>
      <c r="AH44">
        <v>0.94279500000000005</v>
      </c>
      <c r="AI44" s="21">
        <v>2E-3</v>
      </c>
    </row>
    <row r="45" spans="1:35" x14ac:dyDescent="0.25">
      <c r="A45" t="s">
        <v>194</v>
      </c>
      <c r="B45" t="s">
        <v>801</v>
      </c>
      <c r="C45" t="s">
        <v>802</v>
      </c>
      <c r="D45" t="s">
        <v>270</v>
      </c>
      <c r="F45">
        <v>0.80796599999999996</v>
      </c>
      <c r="G45">
        <v>0.80899799999999999</v>
      </c>
      <c r="H45">
        <v>0.80996000000000001</v>
      </c>
      <c r="I45">
        <v>0.81084900000000004</v>
      </c>
      <c r="J45">
        <v>0.81165299999999996</v>
      </c>
      <c r="K45">
        <v>0.81238500000000002</v>
      </c>
      <c r="L45">
        <v>0.813056</v>
      </c>
      <c r="M45">
        <v>0.81367199999999995</v>
      </c>
      <c r="N45">
        <v>0.81423699999999999</v>
      </c>
      <c r="O45">
        <v>0.81475200000000003</v>
      </c>
      <c r="P45">
        <v>0.81521999999999994</v>
      </c>
      <c r="Q45">
        <v>0.81564400000000004</v>
      </c>
      <c r="R45">
        <v>0.81602799999999998</v>
      </c>
      <c r="S45">
        <v>0.81637700000000002</v>
      </c>
      <c r="T45">
        <v>0.81669199999999997</v>
      </c>
      <c r="U45">
        <v>0.81698300000000001</v>
      </c>
      <c r="V45">
        <v>0.81724399999999997</v>
      </c>
      <c r="W45">
        <v>0.81748500000000002</v>
      </c>
      <c r="X45">
        <v>0.81770100000000001</v>
      </c>
      <c r="Y45">
        <v>0.81790099999999999</v>
      </c>
      <c r="Z45">
        <v>0.818083</v>
      </c>
      <c r="AA45">
        <v>0.81825000000000003</v>
      </c>
      <c r="AB45">
        <v>0.81840100000000005</v>
      </c>
      <c r="AC45">
        <v>0.81854000000000005</v>
      </c>
      <c r="AD45">
        <v>0.81866700000000003</v>
      </c>
      <c r="AE45">
        <v>0.81878300000000004</v>
      </c>
      <c r="AF45">
        <v>0.81888799999999995</v>
      </c>
      <c r="AG45">
        <v>0.81898400000000005</v>
      </c>
      <c r="AH45">
        <v>0.81907099999999999</v>
      </c>
      <c r="AI45" s="21">
        <v>0</v>
      </c>
    </row>
    <row r="46" spans="1:35" x14ac:dyDescent="0.25">
      <c r="A46" t="s">
        <v>272</v>
      </c>
    </row>
    <row r="47" spans="1:35" x14ac:dyDescent="0.25">
      <c r="A47" t="s">
        <v>151</v>
      </c>
      <c r="B47" t="s">
        <v>803</v>
      </c>
      <c r="C47" t="s">
        <v>804</v>
      </c>
      <c r="D47" t="s">
        <v>273</v>
      </c>
      <c r="F47">
        <v>0.33524300000000001</v>
      </c>
      <c r="G47">
        <v>0.335928</v>
      </c>
      <c r="H47">
        <v>0.33659499999999998</v>
      </c>
      <c r="I47">
        <v>0.33723700000000001</v>
      </c>
      <c r="J47">
        <v>0.33787899999999998</v>
      </c>
      <c r="K47">
        <v>0.33848800000000001</v>
      </c>
      <c r="L47">
        <v>0.33907500000000002</v>
      </c>
      <c r="M47">
        <v>0.339638</v>
      </c>
      <c r="N47">
        <v>0.34053499999999998</v>
      </c>
      <c r="O47">
        <v>0.34140900000000002</v>
      </c>
      <c r="P47">
        <v>0.34224199999999999</v>
      </c>
      <c r="Q47">
        <v>0.34303099999999997</v>
      </c>
      <c r="R47">
        <v>0.34377999999999997</v>
      </c>
      <c r="S47">
        <v>0.34448899999999999</v>
      </c>
      <c r="T47">
        <v>0.34515899999999999</v>
      </c>
      <c r="U47">
        <v>0.34579399999999999</v>
      </c>
      <c r="V47">
        <v>0.34639500000000001</v>
      </c>
      <c r="W47">
        <v>0.34696399999999999</v>
      </c>
      <c r="X47">
        <v>0.347501</v>
      </c>
      <c r="Y47">
        <v>0.34801300000000002</v>
      </c>
      <c r="Z47">
        <v>0.34849799999999997</v>
      </c>
      <c r="AA47">
        <v>0.34895599999999999</v>
      </c>
      <c r="AB47">
        <v>0.34938799999999998</v>
      </c>
      <c r="AC47">
        <v>0.34979500000000002</v>
      </c>
      <c r="AD47">
        <v>0.35017700000000002</v>
      </c>
      <c r="AE47">
        <v>0.35053499999999999</v>
      </c>
      <c r="AF47">
        <v>0.35087000000000002</v>
      </c>
      <c r="AG47">
        <v>0.35118199999999999</v>
      </c>
      <c r="AH47">
        <v>0.351464</v>
      </c>
      <c r="AI47" s="21">
        <v>2E-3</v>
      </c>
    </row>
    <row r="48" spans="1:35" x14ac:dyDescent="0.25">
      <c r="A48" t="s">
        <v>274</v>
      </c>
    </row>
    <row r="49" spans="1:35" x14ac:dyDescent="0.25">
      <c r="A49" t="s">
        <v>151</v>
      </c>
      <c r="B49" t="s">
        <v>805</v>
      </c>
      <c r="C49" t="s">
        <v>806</v>
      </c>
      <c r="D49" t="s">
        <v>270</v>
      </c>
      <c r="F49">
        <v>0.69347899999999996</v>
      </c>
      <c r="G49">
        <v>0.69406400000000001</v>
      </c>
      <c r="H49">
        <v>0.69460699999999997</v>
      </c>
      <c r="I49">
        <v>0.69510700000000003</v>
      </c>
      <c r="J49">
        <v>0.69555699999999998</v>
      </c>
      <c r="K49">
        <v>0.69596400000000003</v>
      </c>
      <c r="L49">
        <v>0.69633699999999998</v>
      </c>
      <c r="M49">
        <v>0.69667699999999999</v>
      </c>
      <c r="N49">
        <v>0.69698700000000002</v>
      </c>
      <c r="O49">
        <v>0.69726900000000003</v>
      </c>
      <c r="P49">
        <v>0.69752400000000003</v>
      </c>
      <c r="Q49">
        <v>0.69775299999999996</v>
      </c>
      <c r="R49">
        <v>0.69796100000000005</v>
      </c>
      <c r="S49">
        <v>0.69814699999999996</v>
      </c>
      <c r="T49">
        <v>0.69831600000000005</v>
      </c>
      <c r="U49">
        <v>0.69846900000000001</v>
      </c>
      <c r="V49">
        <v>0.69860800000000001</v>
      </c>
      <c r="W49">
        <v>0.69873300000000005</v>
      </c>
      <c r="X49">
        <v>0.698847</v>
      </c>
      <c r="Y49">
        <v>0.69894999999999996</v>
      </c>
      <c r="Z49">
        <v>0.699044</v>
      </c>
      <c r="AA49">
        <v>0.69913000000000003</v>
      </c>
      <c r="AB49">
        <v>0.69920800000000005</v>
      </c>
      <c r="AC49">
        <v>0.69927899999999998</v>
      </c>
      <c r="AD49">
        <v>0.69934300000000005</v>
      </c>
      <c r="AE49">
        <v>0.69940199999999997</v>
      </c>
      <c r="AF49">
        <v>0.69945599999999997</v>
      </c>
      <c r="AG49">
        <v>0.69950500000000004</v>
      </c>
      <c r="AH49">
        <v>0.69955000000000001</v>
      </c>
      <c r="AI49" s="21">
        <v>0</v>
      </c>
    </row>
    <row r="50" spans="1:35" x14ac:dyDescent="0.25">
      <c r="A50" t="s">
        <v>204</v>
      </c>
      <c r="B50" t="s">
        <v>807</v>
      </c>
      <c r="C50" t="s">
        <v>808</v>
      </c>
      <c r="D50" t="s">
        <v>270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s="21">
        <v>0</v>
      </c>
    </row>
    <row r="51" spans="1:35" x14ac:dyDescent="0.25">
      <c r="A51" t="s">
        <v>275</v>
      </c>
    </row>
    <row r="52" spans="1:35" x14ac:dyDescent="0.25">
      <c r="A52" t="s">
        <v>276</v>
      </c>
    </row>
    <row r="53" spans="1:35" x14ac:dyDescent="0.25">
      <c r="A53" t="s">
        <v>151</v>
      </c>
      <c r="B53" t="s">
        <v>809</v>
      </c>
      <c r="C53" t="s">
        <v>810</v>
      </c>
      <c r="D53" t="s">
        <v>277</v>
      </c>
      <c r="F53">
        <v>75.352576999999997</v>
      </c>
      <c r="G53">
        <v>77.416038999999998</v>
      </c>
      <c r="H53">
        <v>79.081435999999997</v>
      </c>
      <c r="I53">
        <v>80.421126999999998</v>
      </c>
      <c r="J53">
        <v>81.551734999999994</v>
      </c>
      <c r="K53">
        <v>82.538505999999998</v>
      </c>
      <c r="L53">
        <v>83.405852999999993</v>
      </c>
      <c r="M53">
        <v>84.158942999999994</v>
      </c>
      <c r="N53">
        <v>85.745209000000003</v>
      </c>
      <c r="O53">
        <v>87.334564</v>
      </c>
      <c r="P53">
        <v>88.855926999999994</v>
      </c>
      <c r="Q53">
        <v>90.298164</v>
      </c>
      <c r="R53">
        <v>91.731658999999993</v>
      </c>
      <c r="S53">
        <v>93.147094999999993</v>
      </c>
      <c r="T53">
        <v>94.561653000000007</v>
      </c>
      <c r="U53">
        <v>96.152641000000003</v>
      </c>
      <c r="V53">
        <v>97.851867999999996</v>
      </c>
      <c r="W53">
        <v>99.830596999999997</v>
      </c>
      <c r="X53">
        <v>100.642555</v>
      </c>
      <c r="Y53">
        <v>101.381325</v>
      </c>
      <c r="Z53">
        <v>102.09468099999999</v>
      </c>
      <c r="AA53">
        <v>102.730659</v>
      </c>
      <c r="AB53">
        <v>103.286827</v>
      </c>
      <c r="AC53">
        <v>103.77984600000001</v>
      </c>
      <c r="AD53">
        <v>104.21254</v>
      </c>
      <c r="AE53">
        <v>104.52364300000001</v>
      </c>
      <c r="AF53">
        <v>104.796783</v>
      </c>
      <c r="AG53">
        <v>105.034859</v>
      </c>
      <c r="AH53">
        <v>105.227448</v>
      </c>
      <c r="AI53" s="21">
        <v>1.2E-2</v>
      </c>
    </row>
    <row r="54" spans="1:35" x14ac:dyDescent="0.25">
      <c r="A54" t="s">
        <v>278</v>
      </c>
    </row>
    <row r="55" spans="1:35" x14ac:dyDescent="0.25">
      <c r="A55" t="s">
        <v>151</v>
      </c>
      <c r="B55" t="s">
        <v>811</v>
      </c>
      <c r="C55" t="s">
        <v>812</v>
      </c>
      <c r="D55" t="s">
        <v>270</v>
      </c>
      <c r="F55">
        <v>3.0188060000000001</v>
      </c>
      <c r="G55">
        <v>3.0409980000000001</v>
      </c>
      <c r="H55">
        <v>3.060953</v>
      </c>
      <c r="I55">
        <v>3.0786539999999998</v>
      </c>
      <c r="J55">
        <v>3.094166</v>
      </c>
      <c r="K55">
        <v>3.1078000000000001</v>
      </c>
      <c r="L55">
        <v>3.1198959999999998</v>
      </c>
      <c r="M55">
        <v>3.1306240000000001</v>
      </c>
      <c r="N55">
        <v>3.1458460000000001</v>
      </c>
      <c r="O55">
        <v>3.1594000000000002</v>
      </c>
      <c r="P55">
        <v>3.1713499999999999</v>
      </c>
      <c r="Q55">
        <v>3.1818710000000001</v>
      </c>
      <c r="R55">
        <v>3.1911179999999999</v>
      </c>
      <c r="S55">
        <v>3.1992440000000002</v>
      </c>
      <c r="T55">
        <v>3.2063920000000001</v>
      </c>
      <c r="U55">
        <v>3.2126890000000001</v>
      </c>
      <c r="V55">
        <v>3.2182460000000002</v>
      </c>
      <c r="W55">
        <v>3.2231540000000001</v>
      </c>
      <c r="X55">
        <v>3.227481</v>
      </c>
      <c r="Y55">
        <v>3.2313459999999998</v>
      </c>
      <c r="Z55">
        <v>3.2347730000000001</v>
      </c>
      <c r="AA55">
        <v>3.2378049999999998</v>
      </c>
      <c r="AB55">
        <v>3.2404929999999998</v>
      </c>
      <c r="AC55">
        <v>3.242883</v>
      </c>
      <c r="AD55">
        <v>3.245009</v>
      </c>
      <c r="AE55">
        <v>3.2468810000000001</v>
      </c>
      <c r="AF55">
        <v>3.2485499999999998</v>
      </c>
      <c r="AG55">
        <v>3.2500330000000002</v>
      </c>
      <c r="AH55">
        <v>3.2513450000000002</v>
      </c>
      <c r="AI55" s="21">
        <v>3.0000000000000001E-3</v>
      </c>
    </row>
    <row r="56" spans="1:35" x14ac:dyDescent="0.25">
      <c r="A56" t="s">
        <v>241</v>
      </c>
    </row>
    <row r="57" spans="1:35" x14ac:dyDescent="0.25">
      <c r="A57" t="s">
        <v>242</v>
      </c>
    </row>
    <row r="58" spans="1:35" x14ac:dyDescent="0.25">
      <c r="A58" t="s">
        <v>181</v>
      </c>
    </row>
    <row r="59" spans="1:35" x14ac:dyDescent="0.25">
      <c r="A59" t="s">
        <v>279</v>
      </c>
      <c r="B59" t="s">
        <v>813</v>
      </c>
      <c r="C59" t="s">
        <v>814</v>
      </c>
      <c r="D59" t="s">
        <v>244</v>
      </c>
      <c r="F59">
        <v>1.3979999999999999E-2</v>
      </c>
      <c r="G59">
        <v>1.3979999999999999E-2</v>
      </c>
      <c r="H59">
        <v>1.3979999999999999E-2</v>
      </c>
      <c r="I59">
        <v>1.3979999999999999E-2</v>
      </c>
      <c r="J59">
        <v>1.3979999999999999E-2</v>
      </c>
      <c r="K59">
        <v>1.3979999999999999E-2</v>
      </c>
      <c r="L59">
        <v>1.3979999999999999E-2</v>
      </c>
      <c r="M59">
        <v>1.3979999999999999E-2</v>
      </c>
      <c r="N59">
        <v>1.3979999999999999E-2</v>
      </c>
      <c r="O59">
        <v>1.3979999999999999E-2</v>
      </c>
      <c r="P59">
        <v>1.3979999999999999E-2</v>
      </c>
      <c r="Q59">
        <v>1.3979999999999999E-2</v>
      </c>
      <c r="R59">
        <v>1.3979999999999999E-2</v>
      </c>
      <c r="S59">
        <v>1.3979999999999999E-2</v>
      </c>
      <c r="T59">
        <v>1.3979999999999999E-2</v>
      </c>
      <c r="U59">
        <v>1.3979999999999999E-2</v>
      </c>
      <c r="V59">
        <v>1.3979999999999999E-2</v>
      </c>
      <c r="W59">
        <v>1.3979999999999999E-2</v>
      </c>
      <c r="X59">
        <v>1.3979999999999999E-2</v>
      </c>
      <c r="Y59">
        <v>1.3979999999999999E-2</v>
      </c>
      <c r="Z59">
        <v>1.3979999999999999E-2</v>
      </c>
      <c r="AA59">
        <v>1.3979999999999999E-2</v>
      </c>
      <c r="AB59">
        <v>1.3979999999999999E-2</v>
      </c>
      <c r="AC59">
        <v>1.3979999999999999E-2</v>
      </c>
      <c r="AD59">
        <v>1.3979999999999999E-2</v>
      </c>
      <c r="AE59">
        <v>1.3979999999999999E-2</v>
      </c>
      <c r="AF59">
        <v>1.3979999999999999E-2</v>
      </c>
      <c r="AG59">
        <v>1.3979999999999999E-2</v>
      </c>
      <c r="AH59">
        <v>1.3979999999999999E-2</v>
      </c>
      <c r="AI59" s="21">
        <v>0</v>
      </c>
    </row>
    <row r="60" spans="1:35" x14ac:dyDescent="0.25">
      <c r="A60" t="s">
        <v>204</v>
      </c>
      <c r="B60" t="s">
        <v>815</v>
      </c>
      <c r="C60" t="s">
        <v>816</v>
      </c>
      <c r="D60" t="s">
        <v>244</v>
      </c>
      <c r="F60">
        <v>1.368147</v>
      </c>
      <c r="G60">
        <v>1.3940189999999999</v>
      </c>
      <c r="H60">
        <v>1.422768</v>
      </c>
      <c r="I60">
        <v>1.443255</v>
      </c>
      <c r="J60">
        <v>1.4616290000000001</v>
      </c>
      <c r="K60">
        <v>1.4808079999999999</v>
      </c>
      <c r="L60">
        <v>1.5003839999999999</v>
      </c>
      <c r="M60">
        <v>1.520532</v>
      </c>
      <c r="N60">
        <v>1.543804</v>
      </c>
      <c r="O60">
        <v>1.567393</v>
      </c>
      <c r="P60">
        <v>1.5923529999999999</v>
      </c>
      <c r="Q60">
        <v>1.6152420000000001</v>
      </c>
      <c r="R60">
        <v>1.6366179999999999</v>
      </c>
      <c r="S60">
        <v>1.6558759999999999</v>
      </c>
      <c r="T60">
        <v>1.671951</v>
      </c>
      <c r="U60">
        <v>1.6858439999999999</v>
      </c>
      <c r="V60">
        <v>1.700482</v>
      </c>
      <c r="W60">
        <v>1.716259</v>
      </c>
      <c r="X60">
        <v>1.727784</v>
      </c>
      <c r="Y60">
        <v>1.7389509999999999</v>
      </c>
      <c r="Z60">
        <v>1.7499210000000001</v>
      </c>
      <c r="AA60">
        <v>1.7614860000000001</v>
      </c>
      <c r="AB60">
        <v>1.771808</v>
      </c>
      <c r="AC60">
        <v>1.781531</v>
      </c>
      <c r="AD60">
        <v>1.7918080000000001</v>
      </c>
      <c r="AE60">
        <v>1.8023169999999999</v>
      </c>
      <c r="AF60">
        <v>1.8141579999999999</v>
      </c>
      <c r="AG60">
        <v>1.8251539999999999</v>
      </c>
      <c r="AH60">
        <v>1.8365130000000001</v>
      </c>
      <c r="AI60" s="21">
        <v>1.0999999999999999E-2</v>
      </c>
    </row>
    <row r="61" spans="1:35" x14ac:dyDescent="0.25">
      <c r="A61" t="s">
        <v>245</v>
      </c>
      <c r="B61" t="s">
        <v>817</v>
      </c>
      <c r="C61" t="s">
        <v>818</v>
      </c>
      <c r="D61" t="s">
        <v>244</v>
      </c>
      <c r="F61">
        <v>22.491291</v>
      </c>
      <c r="G61">
        <v>26.815535000000001</v>
      </c>
      <c r="H61">
        <v>30.254023</v>
      </c>
      <c r="I61">
        <v>33.178463000000001</v>
      </c>
      <c r="J61">
        <v>34.785682999999999</v>
      </c>
      <c r="K61">
        <v>36.654330999999999</v>
      </c>
      <c r="L61">
        <v>38.291961999999998</v>
      </c>
      <c r="M61">
        <v>40.837508999999997</v>
      </c>
      <c r="N61">
        <v>42.625346999999998</v>
      </c>
      <c r="O61">
        <v>44.444000000000003</v>
      </c>
      <c r="P61">
        <v>46.077877000000001</v>
      </c>
      <c r="Q61">
        <v>48.438850000000002</v>
      </c>
      <c r="R61">
        <v>51.029842000000002</v>
      </c>
      <c r="S61">
        <v>52.509289000000003</v>
      </c>
      <c r="T61">
        <v>55.255535000000002</v>
      </c>
      <c r="U61">
        <v>56.865172999999999</v>
      </c>
      <c r="V61">
        <v>59.174522000000003</v>
      </c>
      <c r="W61">
        <v>61.338107999999998</v>
      </c>
      <c r="X61">
        <v>63.244408</v>
      </c>
      <c r="Y61">
        <v>64.905724000000006</v>
      </c>
      <c r="Z61">
        <v>66.276015999999998</v>
      </c>
      <c r="AA61">
        <v>67.472403999999997</v>
      </c>
      <c r="AB61">
        <v>68.558639999999997</v>
      </c>
      <c r="AC61">
        <v>69.653053</v>
      </c>
      <c r="AD61">
        <v>71.534721000000005</v>
      </c>
      <c r="AE61">
        <v>72.148803999999998</v>
      </c>
      <c r="AF61">
        <v>73.245368999999997</v>
      </c>
      <c r="AG61">
        <v>73.763748000000007</v>
      </c>
      <c r="AH61">
        <v>74.117523000000006</v>
      </c>
      <c r="AI61" s="21">
        <v>4.3999999999999997E-2</v>
      </c>
    </row>
    <row r="62" spans="1:35" x14ac:dyDescent="0.25">
      <c r="A62" t="s">
        <v>246</v>
      </c>
      <c r="B62" t="s">
        <v>819</v>
      </c>
      <c r="C62" t="s">
        <v>820</v>
      </c>
      <c r="D62" t="s">
        <v>244</v>
      </c>
      <c r="F62">
        <v>0.55488099999999996</v>
      </c>
      <c r="G62">
        <v>0.55973700000000004</v>
      </c>
      <c r="H62">
        <v>0.56107300000000004</v>
      </c>
      <c r="I62">
        <v>0.56107300000000004</v>
      </c>
      <c r="J62">
        <v>0.56107300000000004</v>
      </c>
      <c r="K62">
        <v>0.56107300000000004</v>
      </c>
      <c r="L62">
        <v>0.56111299999999997</v>
      </c>
      <c r="M62">
        <v>0.56111299999999997</v>
      </c>
      <c r="N62">
        <v>0.561222</v>
      </c>
      <c r="O62">
        <v>0.56145999999999996</v>
      </c>
      <c r="P62">
        <v>0.56233299999999997</v>
      </c>
      <c r="Q62">
        <v>0.56416200000000005</v>
      </c>
      <c r="R62">
        <v>0.566106</v>
      </c>
      <c r="S62">
        <v>0.56645900000000005</v>
      </c>
      <c r="T62">
        <v>0.56810300000000002</v>
      </c>
      <c r="U62">
        <v>0.56838900000000003</v>
      </c>
      <c r="V62">
        <v>0.56980299999999995</v>
      </c>
      <c r="W62">
        <v>0.57158699999999996</v>
      </c>
      <c r="X62">
        <v>0.57174700000000001</v>
      </c>
      <c r="Y62">
        <v>0.57225300000000001</v>
      </c>
      <c r="Z62">
        <v>0.57251700000000005</v>
      </c>
      <c r="AA62">
        <v>0.57303300000000001</v>
      </c>
      <c r="AB62">
        <v>0.57322700000000004</v>
      </c>
      <c r="AC62">
        <v>0.57333500000000004</v>
      </c>
      <c r="AD62">
        <v>0.573658</v>
      </c>
      <c r="AE62">
        <v>0.573658</v>
      </c>
      <c r="AF62">
        <v>0.57397100000000001</v>
      </c>
      <c r="AG62">
        <v>0.57397100000000001</v>
      </c>
      <c r="AH62">
        <v>0.57397100000000001</v>
      </c>
      <c r="AI62" s="21">
        <v>1E-3</v>
      </c>
    </row>
    <row r="63" spans="1:35" x14ac:dyDescent="0.25">
      <c r="A63" t="s">
        <v>267</v>
      </c>
      <c r="B63" t="s">
        <v>821</v>
      </c>
      <c r="C63" t="s">
        <v>822</v>
      </c>
      <c r="D63" t="s">
        <v>244</v>
      </c>
      <c r="F63">
        <v>0.11776300000000001</v>
      </c>
      <c r="G63">
        <v>0.11776300000000001</v>
      </c>
      <c r="H63">
        <v>0.11776300000000001</v>
      </c>
      <c r="I63">
        <v>0.11776300000000001</v>
      </c>
      <c r="J63">
        <v>0.11776300000000001</v>
      </c>
      <c r="K63">
        <v>0.11776300000000001</v>
      </c>
      <c r="L63">
        <v>0.11776300000000001</v>
      </c>
      <c r="M63">
        <v>0.11776300000000001</v>
      </c>
      <c r="N63">
        <v>0.11776300000000001</v>
      </c>
      <c r="O63">
        <v>0.11776300000000001</v>
      </c>
      <c r="P63">
        <v>0.11776300000000001</v>
      </c>
      <c r="Q63">
        <v>0.11776300000000001</v>
      </c>
      <c r="R63">
        <v>0.11776300000000001</v>
      </c>
      <c r="S63">
        <v>0.11776300000000001</v>
      </c>
      <c r="T63">
        <v>0.11776300000000001</v>
      </c>
      <c r="U63">
        <v>0.11776300000000001</v>
      </c>
      <c r="V63">
        <v>0.11776300000000001</v>
      </c>
      <c r="W63">
        <v>0.11776300000000001</v>
      </c>
      <c r="X63">
        <v>0.11776300000000001</v>
      </c>
      <c r="Y63">
        <v>0.11776300000000001</v>
      </c>
      <c r="Z63">
        <v>0.11776300000000001</v>
      </c>
      <c r="AA63">
        <v>0.11776300000000001</v>
      </c>
      <c r="AB63">
        <v>0.11776300000000001</v>
      </c>
      <c r="AC63">
        <v>0.11776300000000001</v>
      </c>
      <c r="AD63">
        <v>0.11776300000000001</v>
      </c>
      <c r="AE63">
        <v>0.11776300000000001</v>
      </c>
      <c r="AF63">
        <v>0.11776300000000001</v>
      </c>
      <c r="AG63">
        <v>0.11776300000000001</v>
      </c>
      <c r="AH63">
        <v>0.11776300000000001</v>
      </c>
      <c r="AI63" s="21">
        <v>0</v>
      </c>
    </row>
    <row r="64" spans="1:35" x14ac:dyDescent="0.25">
      <c r="A64" t="s">
        <v>198</v>
      </c>
      <c r="B64" t="s">
        <v>823</v>
      </c>
      <c r="C64" t="s">
        <v>824</v>
      </c>
      <c r="D64" t="s">
        <v>244</v>
      </c>
      <c r="F64">
        <v>24.546064000000001</v>
      </c>
      <c r="G64">
        <v>28.901033000000002</v>
      </c>
      <c r="H64">
        <v>32.369610000000002</v>
      </c>
      <c r="I64">
        <v>35.314532999999997</v>
      </c>
      <c r="J64">
        <v>36.940128000000001</v>
      </c>
      <c r="K64">
        <v>38.827956999999998</v>
      </c>
      <c r="L64">
        <v>40.485202999999998</v>
      </c>
      <c r="M64">
        <v>43.050899999999999</v>
      </c>
      <c r="N64">
        <v>44.862118000000002</v>
      </c>
      <c r="O64">
        <v>46.704597</v>
      </c>
      <c r="P64">
        <v>48.364306999999997</v>
      </c>
      <c r="Q64">
        <v>50.75</v>
      </c>
      <c r="R64">
        <v>53.364306999999997</v>
      </c>
      <c r="S64">
        <v>54.863368999999999</v>
      </c>
      <c r="T64">
        <v>57.627335000000002</v>
      </c>
      <c r="U64">
        <v>59.251151999999998</v>
      </c>
      <c r="V64">
        <v>61.576552999999997</v>
      </c>
      <c r="W64">
        <v>63.757697999999998</v>
      </c>
      <c r="X64">
        <v>65.675674000000001</v>
      </c>
      <c r="Y64">
        <v>67.348663000000002</v>
      </c>
      <c r="Z64">
        <v>68.730193999999997</v>
      </c>
      <c r="AA64">
        <v>69.938666999999995</v>
      </c>
      <c r="AB64">
        <v>71.035415999999998</v>
      </c>
      <c r="AC64">
        <v>72.139656000000002</v>
      </c>
      <c r="AD64">
        <v>74.031920999999997</v>
      </c>
      <c r="AE64">
        <v>74.656516999999994</v>
      </c>
      <c r="AF64">
        <v>75.765236000000002</v>
      </c>
      <c r="AG64">
        <v>76.294608999999994</v>
      </c>
      <c r="AH64">
        <v>76.659744000000003</v>
      </c>
      <c r="AI64" s="21">
        <v>4.2000000000000003E-2</v>
      </c>
    </row>
    <row r="65" spans="1:35" x14ac:dyDescent="0.25">
      <c r="A65" t="s">
        <v>180</v>
      </c>
    </row>
    <row r="66" spans="1:35" x14ac:dyDescent="0.25">
      <c r="A66" t="s">
        <v>279</v>
      </c>
      <c r="B66" t="s">
        <v>825</v>
      </c>
      <c r="C66" t="s">
        <v>826</v>
      </c>
      <c r="D66" t="s">
        <v>247</v>
      </c>
      <c r="F66">
        <v>9.7511E-2</v>
      </c>
      <c r="G66">
        <v>9.7511E-2</v>
      </c>
      <c r="H66">
        <v>9.7511E-2</v>
      </c>
      <c r="I66">
        <v>9.7511E-2</v>
      </c>
      <c r="J66">
        <v>9.7511E-2</v>
      </c>
      <c r="K66">
        <v>9.7511E-2</v>
      </c>
      <c r="L66">
        <v>9.7511E-2</v>
      </c>
      <c r="M66">
        <v>9.7511E-2</v>
      </c>
      <c r="N66">
        <v>9.7511E-2</v>
      </c>
      <c r="O66">
        <v>9.7511E-2</v>
      </c>
      <c r="P66">
        <v>9.7511E-2</v>
      </c>
      <c r="Q66">
        <v>9.7511E-2</v>
      </c>
      <c r="R66">
        <v>9.7511E-2</v>
      </c>
      <c r="S66">
        <v>9.7511E-2</v>
      </c>
      <c r="T66">
        <v>9.7511E-2</v>
      </c>
      <c r="U66">
        <v>9.7511E-2</v>
      </c>
      <c r="V66">
        <v>9.7511E-2</v>
      </c>
      <c r="W66">
        <v>9.7511E-2</v>
      </c>
      <c r="X66">
        <v>9.7511E-2</v>
      </c>
      <c r="Y66">
        <v>9.7511E-2</v>
      </c>
      <c r="Z66">
        <v>9.7511E-2</v>
      </c>
      <c r="AA66">
        <v>9.7511E-2</v>
      </c>
      <c r="AB66">
        <v>9.7511E-2</v>
      </c>
      <c r="AC66">
        <v>9.7511E-2</v>
      </c>
      <c r="AD66">
        <v>9.7511E-2</v>
      </c>
      <c r="AE66">
        <v>9.7511E-2</v>
      </c>
      <c r="AF66">
        <v>9.7511E-2</v>
      </c>
      <c r="AG66">
        <v>9.7511E-2</v>
      </c>
      <c r="AH66">
        <v>9.7511E-2</v>
      </c>
      <c r="AI66" s="21">
        <v>0</v>
      </c>
    </row>
    <row r="67" spans="1:35" x14ac:dyDescent="0.25">
      <c r="A67" t="s">
        <v>204</v>
      </c>
      <c r="B67" t="s">
        <v>827</v>
      </c>
      <c r="C67" t="s">
        <v>828</v>
      </c>
      <c r="D67" t="s">
        <v>247</v>
      </c>
      <c r="F67">
        <v>9.5428239999999995</v>
      </c>
      <c r="G67">
        <v>9.7232830000000003</v>
      </c>
      <c r="H67">
        <v>9.9238060000000008</v>
      </c>
      <c r="I67">
        <v>10.066701</v>
      </c>
      <c r="J67">
        <v>10.194861</v>
      </c>
      <c r="K67">
        <v>10.328632000000001</v>
      </c>
      <c r="L67">
        <v>10.465176</v>
      </c>
      <c r="M67">
        <v>10.605714000000001</v>
      </c>
      <c r="N67">
        <v>10.768033000000001</v>
      </c>
      <c r="O67">
        <v>10.932568</v>
      </c>
      <c r="P67">
        <v>11.106659000000001</v>
      </c>
      <c r="Q67">
        <v>11.266313</v>
      </c>
      <c r="R67">
        <v>11.415409</v>
      </c>
      <c r="S67">
        <v>11.549734000000001</v>
      </c>
      <c r="T67">
        <v>11.661860000000001</v>
      </c>
      <c r="U67">
        <v>11.758763</v>
      </c>
      <c r="V67">
        <v>11.860858</v>
      </c>
      <c r="W67">
        <v>11.970905</v>
      </c>
      <c r="X67">
        <v>12.051291000000001</v>
      </c>
      <c r="Y67">
        <v>12.12918</v>
      </c>
      <c r="Z67">
        <v>12.205700999999999</v>
      </c>
      <c r="AA67">
        <v>12.286364000000001</v>
      </c>
      <c r="AB67">
        <v>12.358362</v>
      </c>
      <c r="AC67">
        <v>12.426178</v>
      </c>
      <c r="AD67">
        <v>12.497861</v>
      </c>
      <c r="AE67">
        <v>12.571158</v>
      </c>
      <c r="AF67">
        <v>12.653753999999999</v>
      </c>
      <c r="AG67">
        <v>12.730446000000001</v>
      </c>
      <c r="AH67">
        <v>12.809677000000001</v>
      </c>
      <c r="AI67" s="21">
        <v>1.0999999999999999E-2</v>
      </c>
    </row>
    <row r="68" spans="1:35" x14ac:dyDescent="0.25">
      <c r="A68" t="s">
        <v>245</v>
      </c>
      <c r="B68" t="s">
        <v>829</v>
      </c>
      <c r="C68" t="s">
        <v>731</v>
      </c>
      <c r="D68" t="s">
        <v>247</v>
      </c>
      <c r="F68">
        <v>31.884121</v>
      </c>
      <c r="G68">
        <v>37.878464000000001</v>
      </c>
      <c r="H68">
        <v>42.628193000000003</v>
      </c>
      <c r="I68">
        <v>46.505924</v>
      </c>
      <c r="J68">
        <v>48.667228999999999</v>
      </c>
      <c r="K68">
        <v>51.194096000000002</v>
      </c>
      <c r="L68">
        <v>53.380569000000001</v>
      </c>
      <c r="M68">
        <v>56.781303000000001</v>
      </c>
      <c r="N68">
        <v>59.208064999999998</v>
      </c>
      <c r="O68">
        <v>61.639690000000002</v>
      </c>
      <c r="P68">
        <v>63.799804999999999</v>
      </c>
      <c r="Q68">
        <v>66.962447999999995</v>
      </c>
      <c r="R68">
        <v>70.303557999999995</v>
      </c>
      <c r="S68">
        <v>72.270660000000007</v>
      </c>
      <c r="T68">
        <v>75.848861999999997</v>
      </c>
      <c r="U68">
        <v>77.991562000000002</v>
      </c>
      <c r="V68">
        <v>81.021461000000002</v>
      </c>
      <c r="W68">
        <v>83.826828000000006</v>
      </c>
      <c r="X68">
        <v>86.340187</v>
      </c>
      <c r="Y68">
        <v>88.522994999999995</v>
      </c>
      <c r="Z68">
        <v>90.352363999999994</v>
      </c>
      <c r="AA68">
        <v>91.947806999999997</v>
      </c>
      <c r="AB68">
        <v>93.428084999999996</v>
      </c>
      <c r="AC68">
        <v>94.886870999999999</v>
      </c>
      <c r="AD68">
        <v>97.368354999999994</v>
      </c>
      <c r="AE68">
        <v>98.220366999999996</v>
      </c>
      <c r="AF68">
        <v>99.644149999999996</v>
      </c>
      <c r="AG68">
        <v>100.374458</v>
      </c>
      <c r="AH68">
        <v>100.877022</v>
      </c>
      <c r="AI68" s="21">
        <v>4.2000000000000003E-2</v>
      </c>
    </row>
    <row r="69" spans="1:35" x14ac:dyDescent="0.25">
      <c r="A69" t="s">
        <v>246</v>
      </c>
      <c r="B69" t="s">
        <v>830</v>
      </c>
      <c r="C69" t="s">
        <v>733</v>
      </c>
      <c r="D69" t="s">
        <v>247</v>
      </c>
      <c r="F69">
        <v>0.75530799999999998</v>
      </c>
      <c r="G69">
        <v>0.76343899999999998</v>
      </c>
      <c r="H69">
        <v>0.76568899999999995</v>
      </c>
      <c r="I69">
        <v>0.76568899999999995</v>
      </c>
      <c r="J69">
        <v>0.76568899999999995</v>
      </c>
      <c r="K69">
        <v>0.76568899999999995</v>
      </c>
      <c r="L69">
        <v>0.76575599999999999</v>
      </c>
      <c r="M69">
        <v>0.76575599999999999</v>
      </c>
      <c r="N69">
        <v>0.76588999999999996</v>
      </c>
      <c r="O69">
        <v>0.76624300000000001</v>
      </c>
      <c r="P69">
        <v>0.76763599999999999</v>
      </c>
      <c r="Q69">
        <v>0.77062600000000003</v>
      </c>
      <c r="R69">
        <v>0.77386600000000005</v>
      </c>
      <c r="S69">
        <v>0.77439999999999998</v>
      </c>
      <c r="T69">
        <v>0.77713299999999996</v>
      </c>
      <c r="U69">
        <v>0.77759199999999995</v>
      </c>
      <c r="V69">
        <v>0.779941</v>
      </c>
      <c r="W69">
        <v>0.78296600000000005</v>
      </c>
      <c r="X69">
        <v>0.78323699999999996</v>
      </c>
      <c r="Y69">
        <v>0.78407099999999996</v>
      </c>
      <c r="Z69">
        <v>0.78447800000000001</v>
      </c>
      <c r="AA69">
        <v>0.78524400000000005</v>
      </c>
      <c r="AB69">
        <v>0.78548600000000002</v>
      </c>
      <c r="AC69">
        <v>0.78562100000000001</v>
      </c>
      <c r="AD69">
        <v>0.78612099999999996</v>
      </c>
      <c r="AE69">
        <v>0.78612099999999996</v>
      </c>
      <c r="AF69">
        <v>0.78662100000000001</v>
      </c>
      <c r="AG69">
        <v>0.78662100000000001</v>
      </c>
      <c r="AH69">
        <v>0.78662100000000001</v>
      </c>
      <c r="AI69" s="21">
        <v>1E-3</v>
      </c>
    </row>
    <row r="70" spans="1:35" x14ac:dyDescent="0.25">
      <c r="A70" t="s">
        <v>267</v>
      </c>
      <c r="B70" t="s">
        <v>831</v>
      </c>
      <c r="C70" t="s">
        <v>832</v>
      </c>
      <c r="D70" t="s">
        <v>247</v>
      </c>
      <c r="F70">
        <v>0.86204999999999998</v>
      </c>
      <c r="G70">
        <v>0.86204999999999998</v>
      </c>
      <c r="H70">
        <v>0.86204999999999998</v>
      </c>
      <c r="I70">
        <v>0.86204999999999998</v>
      </c>
      <c r="J70">
        <v>0.86204999999999998</v>
      </c>
      <c r="K70">
        <v>0.86204999999999998</v>
      </c>
      <c r="L70">
        <v>0.86204999999999998</v>
      </c>
      <c r="M70">
        <v>0.86204999999999998</v>
      </c>
      <c r="N70">
        <v>0.86204999999999998</v>
      </c>
      <c r="O70">
        <v>0.86204999999999998</v>
      </c>
      <c r="P70">
        <v>0.86204999999999998</v>
      </c>
      <c r="Q70">
        <v>0.86204999999999998</v>
      </c>
      <c r="R70">
        <v>0.86204999999999998</v>
      </c>
      <c r="S70">
        <v>0.86204999999999998</v>
      </c>
      <c r="T70">
        <v>0.86204999999999998</v>
      </c>
      <c r="U70">
        <v>0.86204999999999998</v>
      </c>
      <c r="V70">
        <v>0.86204999999999998</v>
      </c>
      <c r="W70">
        <v>0.86204999999999998</v>
      </c>
      <c r="X70">
        <v>0.86204999999999998</v>
      </c>
      <c r="Y70">
        <v>0.86204999999999998</v>
      </c>
      <c r="Z70">
        <v>0.86204999999999998</v>
      </c>
      <c r="AA70">
        <v>0.86204999999999998</v>
      </c>
      <c r="AB70">
        <v>0.86204999999999998</v>
      </c>
      <c r="AC70">
        <v>0.86204999999999998</v>
      </c>
      <c r="AD70">
        <v>0.86204999999999998</v>
      </c>
      <c r="AE70">
        <v>0.86204999999999998</v>
      </c>
      <c r="AF70">
        <v>0.86204999999999998</v>
      </c>
      <c r="AG70">
        <v>0.86204999999999998</v>
      </c>
      <c r="AH70">
        <v>0.86204999999999998</v>
      </c>
      <c r="AI70" s="21">
        <v>0</v>
      </c>
    </row>
    <row r="71" spans="1:35" x14ac:dyDescent="0.25">
      <c r="A71" t="s">
        <v>198</v>
      </c>
      <c r="B71" t="s">
        <v>833</v>
      </c>
      <c r="C71" t="s">
        <v>735</v>
      </c>
      <c r="D71" t="s">
        <v>247</v>
      </c>
      <c r="F71">
        <v>43.141810999999997</v>
      </c>
      <c r="G71">
        <v>49.324745</v>
      </c>
      <c r="H71">
        <v>54.277248</v>
      </c>
      <c r="I71">
        <v>58.297874</v>
      </c>
      <c r="J71">
        <v>60.587341000000002</v>
      </c>
      <c r="K71">
        <v>63.247978000000003</v>
      </c>
      <c r="L71">
        <v>65.571067999999997</v>
      </c>
      <c r="M71">
        <v>69.112335000000002</v>
      </c>
      <c r="N71">
        <v>71.701553000000004</v>
      </c>
      <c r="O71">
        <v>74.298064999999994</v>
      </c>
      <c r="P71">
        <v>76.633667000000003</v>
      </c>
      <c r="Q71">
        <v>79.958954000000006</v>
      </c>
      <c r="R71">
        <v>83.452399999999997</v>
      </c>
      <c r="S71">
        <v>85.554359000000005</v>
      </c>
      <c r="T71">
        <v>89.247414000000006</v>
      </c>
      <c r="U71">
        <v>91.487487999999999</v>
      </c>
      <c r="V71">
        <v>94.621819000000002</v>
      </c>
      <c r="W71">
        <v>97.540267999999998</v>
      </c>
      <c r="X71">
        <v>100.134277</v>
      </c>
      <c r="Y71">
        <v>102.395813</v>
      </c>
      <c r="Z71">
        <v>104.302109</v>
      </c>
      <c r="AA71">
        <v>105.978981</v>
      </c>
      <c r="AB71">
        <v>107.531494</v>
      </c>
      <c r="AC71">
        <v>109.058235</v>
      </c>
      <c r="AD71">
        <v>111.61190000000001</v>
      </c>
      <c r="AE71">
        <v>112.537209</v>
      </c>
      <c r="AF71">
        <v>114.04409</v>
      </c>
      <c r="AG71">
        <v>114.851089</v>
      </c>
      <c r="AH71">
        <v>115.432884</v>
      </c>
      <c r="AI71" s="21">
        <v>3.5999999999999997E-2</v>
      </c>
    </row>
    <row r="72" spans="1:35" x14ac:dyDescent="0.25">
      <c r="A72" t="s">
        <v>248</v>
      </c>
    </row>
    <row r="73" spans="1:35" x14ac:dyDescent="0.25">
      <c r="A73" t="s">
        <v>249</v>
      </c>
      <c r="B73" t="s">
        <v>834</v>
      </c>
      <c r="C73" t="s">
        <v>737</v>
      </c>
      <c r="D73" t="s">
        <v>247</v>
      </c>
      <c r="F73">
        <v>7.7965220000000004</v>
      </c>
      <c r="G73">
        <v>7.9140519999999999</v>
      </c>
      <c r="H73">
        <v>8.0300150000000006</v>
      </c>
      <c r="I73">
        <v>8.1640499999999996</v>
      </c>
      <c r="J73">
        <v>8.2799530000000008</v>
      </c>
      <c r="K73">
        <v>8.3879850000000005</v>
      </c>
      <c r="L73">
        <v>8.5068280000000005</v>
      </c>
      <c r="M73">
        <v>8.6406349999999996</v>
      </c>
      <c r="N73">
        <v>8.7865090000000006</v>
      </c>
      <c r="O73">
        <v>8.9388559999999995</v>
      </c>
      <c r="P73">
        <v>9.0872770000000003</v>
      </c>
      <c r="Q73">
        <v>9.2220680000000002</v>
      </c>
      <c r="R73">
        <v>9.3453029999999995</v>
      </c>
      <c r="S73">
        <v>9.4565509999999993</v>
      </c>
      <c r="T73">
        <v>9.5567189999999993</v>
      </c>
      <c r="U73">
        <v>9.6481960000000004</v>
      </c>
      <c r="V73">
        <v>9.7304040000000001</v>
      </c>
      <c r="W73">
        <v>9.8068840000000002</v>
      </c>
      <c r="X73">
        <v>9.8767180000000003</v>
      </c>
      <c r="Y73">
        <v>9.9426170000000003</v>
      </c>
      <c r="Z73">
        <v>10.007073999999999</v>
      </c>
      <c r="AA73">
        <v>10.071661000000001</v>
      </c>
      <c r="AB73">
        <v>10.136639000000001</v>
      </c>
      <c r="AC73">
        <v>10.202756000000001</v>
      </c>
      <c r="AD73">
        <v>10.27134</v>
      </c>
      <c r="AE73">
        <v>10.342048999999999</v>
      </c>
      <c r="AF73">
        <v>10.415813999999999</v>
      </c>
      <c r="AG73">
        <v>10.491967000000001</v>
      </c>
      <c r="AH73">
        <v>10.570430999999999</v>
      </c>
      <c r="AI73" s="21">
        <v>1.0999999999999999E-2</v>
      </c>
    </row>
    <row r="74" spans="1:35" x14ac:dyDescent="0.25">
      <c r="A74" t="s">
        <v>250</v>
      </c>
      <c r="B74" t="s">
        <v>835</v>
      </c>
      <c r="C74" t="s">
        <v>739</v>
      </c>
      <c r="D74" t="s">
        <v>247</v>
      </c>
      <c r="F74">
        <v>35.345286999999999</v>
      </c>
      <c r="G74">
        <v>41.410697999999996</v>
      </c>
      <c r="H74">
        <v>46.247233999999999</v>
      </c>
      <c r="I74">
        <v>50.133826999999997</v>
      </c>
      <c r="J74">
        <v>52.307392</v>
      </c>
      <c r="K74">
        <v>54.859993000000003</v>
      </c>
      <c r="L74">
        <v>57.064236000000001</v>
      </c>
      <c r="M74">
        <v>60.471702999999998</v>
      </c>
      <c r="N74">
        <v>62.915042999999997</v>
      </c>
      <c r="O74">
        <v>65.359206999999998</v>
      </c>
      <c r="P74">
        <v>67.546379000000002</v>
      </c>
      <c r="Q74">
        <v>70.736885000000001</v>
      </c>
      <c r="R74">
        <v>74.107094000000004</v>
      </c>
      <c r="S74">
        <v>76.097801000000004</v>
      </c>
      <c r="T74">
        <v>79.690697</v>
      </c>
      <c r="U74">
        <v>81.839279000000005</v>
      </c>
      <c r="V74">
        <v>84.891411000000005</v>
      </c>
      <c r="W74">
        <v>87.733383000000003</v>
      </c>
      <c r="X74">
        <v>90.257553000000001</v>
      </c>
      <c r="Y74">
        <v>92.453186000000002</v>
      </c>
      <c r="Z74">
        <v>94.295035999999996</v>
      </c>
      <c r="AA74">
        <v>95.907318000000004</v>
      </c>
      <c r="AB74">
        <v>97.394858999999997</v>
      </c>
      <c r="AC74">
        <v>98.855484000000004</v>
      </c>
      <c r="AD74">
        <v>101.340553</v>
      </c>
      <c r="AE74">
        <v>102.19516</v>
      </c>
      <c r="AF74">
        <v>103.62827299999999</v>
      </c>
      <c r="AG74">
        <v>104.359123</v>
      </c>
      <c r="AH74">
        <v>104.86245</v>
      </c>
      <c r="AI74" s="21">
        <v>0.04</v>
      </c>
    </row>
    <row r="75" spans="1:35" x14ac:dyDescent="0.25">
      <c r="A75" t="s">
        <v>251</v>
      </c>
    </row>
    <row r="76" spans="1:35" x14ac:dyDescent="0.25">
      <c r="A76" t="s">
        <v>279</v>
      </c>
      <c r="B76" t="s">
        <v>836</v>
      </c>
      <c r="C76" t="s">
        <v>837</v>
      </c>
      <c r="D76" t="s">
        <v>252</v>
      </c>
      <c r="F76">
        <v>1.0165280000000001</v>
      </c>
      <c r="G76">
        <v>1.0165280000000001</v>
      </c>
      <c r="H76">
        <v>1.0165280000000001</v>
      </c>
      <c r="I76">
        <v>1.0165280000000001</v>
      </c>
      <c r="J76">
        <v>1.0165280000000001</v>
      </c>
      <c r="K76">
        <v>1.0165280000000001</v>
      </c>
      <c r="L76">
        <v>1.0165280000000001</v>
      </c>
      <c r="M76">
        <v>1.0165280000000001</v>
      </c>
      <c r="N76">
        <v>1.0165280000000001</v>
      </c>
      <c r="O76">
        <v>1.0165280000000001</v>
      </c>
      <c r="P76">
        <v>1.0165280000000001</v>
      </c>
      <c r="Q76">
        <v>1.0165280000000001</v>
      </c>
      <c r="R76">
        <v>1.0165280000000001</v>
      </c>
      <c r="S76">
        <v>1.0165280000000001</v>
      </c>
      <c r="T76">
        <v>1.0165280000000001</v>
      </c>
      <c r="U76">
        <v>1.0165280000000001</v>
      </c>
      <c r="V76">
        <v>1.0165280000000001</v>
      </c>
      <c r="W76">
        <v>1.0165280000000001</v>
      </c>
      <c r="X76">
        <v>1.0165280000000001</v>
      </c>
      <c r="Y76">
        <v>1.0165280000000001</v>
      </c>
      <c r="Z76">
        <v>1.0165280000000001</v>
      </c>
      <c r="AA76">
        <v>1.0165280000000001</v>
      </c>
      <c r="AB76">
        <v>1.0165280000000001</v>
      </c>
      <c r="AC76">
        <v>1.0165280000000001</v>
      </c>
      <c r="AD76">
        <v>1.0165280000000001</v>
      </c>
      <c r="AE76">
        <v>1.0165280000000001</v>
      </c>
      <c r="AF76">
        <v>1.0165280000000001</v>
      </c>
      <c r="AG76">
        <v>1.0165280000000001</v>
      </c>
      <c r="AH76">
        <v>1.0165280000000001</v>
      </c>
      <c r="AI76" s="21">
        <v>0</v>
      </c>
    </row>
    <row r="77" spans="1:35" x14ac:dyDescent="0.25">
      <c r="A77" t="s">
        <v>204</v>
      </c>
      <c r="B77" t="s">
        <v>838</v>
      </c>
      <c r="C77" t="s">
        <v>839</v>
      </c>
      <c r="D77" t="s">
        <v>252</v>
      </c>
      <c r="F77">
        <v>102.695099</v>
      </c>
      <c r="G77">
        <v>104.688721</v>
      </c>
      <c r="H77">
        <v>106.936668</v>
      </c>
      <c r="I77">
        <v>108.52356</v>
      </c>
      <c r="J77">
        <v>109.95264400000001</v>
      </c>
      <c r="K77">
        <v>111.454178</v>
      </c>
      <c r="L77">
        <v>112.988495</v>
      </c>
      <c r="M77">
        <v>114.56694</v>
      </c>
      <c r="N77">
        <v>116.394722</v>
      </c>
      <c r="O77">
        <v>118.24170700000001</v>
      </c>
      <c r="P77">
        <v>120.19517500000001</v>
      </c>
      <c r="Q77">
        <v>121.982651</v>
      </c>
      <c r="R77">
        <v>123.64547</v>
      </c>
      <c r="S77">
        <v>125.14054899999999</v>
      </c>
      <c r="T77">
        <v>126.382019</v>
      </c>
      <c r="U77">
        <v>127.45240800000001</v>
      </c>
      <c r="V77">
        <v>128.580276</v>
      </c>
      <c r="W77">
        <v>129.79591400000001</v>
      </c>
      <c r="X77">
        <v>130.67846700000001</v>
      </c>
      <c r="Y77">
        <v>131.53282200000001</v>
      </c>
      <c r="Z77">
        <v>132.37248199999999</v>
      </c>
      <c r="AA77">
        <v>133.25744599999999</v>
      </c>
      <c r="AB77">
        <v>134.04570000000001</v>
      </c>
      <c r="AC77">
        <v>134.78710899999999</v>
      </c>
      <c r="AD77">
        <v>135.57063299999999</v>
      </c>
      <c r="AE77">
        <v>136.37170399999999</v>
      </c>
      <c r="AF77">
        <v>137.27465799999999</v>
      </c>
      <c r="AG77">
        <v>138.112167</v>
      </c>
      <c r="AH77">
        <v>138.97695899999999</v>
      </c>
      <c r="AI77" s="21">
        <v>1.0999999999999999E-2</v>
      </c>
    </row>
    <row r="78" spans="1:35" x14ac:dyDescent="0.25">
      <c r="A78" t="s">
        <v>245</v>
      </c>
      <c r="B78" t="s">
        <v>840</v>
      </c>
      <c r="C78" t="s">
        <v>743</v>
      </c>
      <c r="D78" t="s">
        <v>252</v>
      </c>
      <c r="F78">
        <v>261.81536899999998</v>
      </c>
      <c r="G78">
        <v>308.04424999999998</v>
      </c>
      <c r="H78">
        <v>349.12451199999998</v>
      </c>
      <c r="I78">
        <v>378.46252399999997</v>
      </c>
      <c r="J78">
        <v>393.90902699999998</v>
      </c>
      <c r="K78">
        <v>414.62033100000002</v>
      </c>
      <c r="L78">
        <v>431.87567100000001</v>
      </c>
      <c r="M78">
        <v>460.30529799999999</v>
      </c>
      <c r="N78">
        <v>480.62396200000001</v>
      </c>
      <c r="O78">
        <v>501.82757600000002</v>
      </c>
      <c r="P78">
        <v>519.754456</v>
      </c>
      <c r="Q78">
        <v>545.57995600000004</v>
      </c>
      <c r="R78">
        <v>573.58019999999999</v>
      </c>
      <c r="S78">
        <v>591.70874000000003</v>
      </c>
      <c r="T78">
        <v>620.73809800000004</v>
      </c>
      <c r="U78">
        <v>637.33618200000001</v>
      </c>
      <c r="V78">
        <v>658.83990500000004</v>
      </c>
      <c r="W78">
        <v>681.91436799999997</v>
      </c>
      <c r="X78">
        <v>701.09399399999995</v>
      </c>
      <c r="Y78">
        <v>720.85174600000005</v>
      </c>
      <c r="Z78">
        <v>735.41528300000004</v>
      </c>
      <c r="AA78">
        <v>748.40484600000002</v>
      </c>
      <c r="AB78">
        <v>761.18206799999996</v>
      </c>
      <c r="AC78">
        <v>772.83422900000005</v>
      </c>
      <c r="AD78">
        <v>793.08624299999997</v>
      </c>
      <c r="AE78">
        <v>800.96893299999999</v>
      </c>
      <c r="AF78">
        <v>811.40136700000005</v>
      </c>
      <c r="AG78">
        <v>818.58081100000004</v>
      </c>
      <c r="AH78">
        <v>819.180969</v>
      </c>
      <c r="AI78" s="21">
        <v>4.2000000000000003E-2</v>
      </c>
    </row>
    <row r="79" spans="1:35" x14ac:dyDescent="0.25">
      <c r="A79" t="s">
        <v>246</v>
      </c>
      <c r="B79" t="s">
        <v>841</v>
      </c>
      <c r="C79" t="s">
        <v>745</v>
      </c>
      <c r="D79" t="s">
        <v>252</v>
      </c>
      <c r="F79">
        <v>6.7917750000000003</v>
      </c>
      <c r="G79">
        <v>6.7889340000000002</v>
      </c>
      <c r="H79">
        <v>6.8487220000000004</v>
      </c>
      <c r="I79">
        <v>6.7939990000000003</v>
      </c>
      <c r="J79">
        <v>6.7299030000000002</v>
      </c>
      <c r="K79">
        <v>6.7143389999999998</v>
      </c>
      <c r="L79">
        <v>6.7315040000000002</v>
      </c>
      <c r="M79">
        <v>6.7956190000000003</v>
      </c>
      <c r="N79">
        <v>6.7823789999999997</v>
      </c>
      <c r="O79">
        <v>6.8196789999999998</v>
      </c>
      <c r="P79">
        <v>6.8348420000000001</v>
      </c>
      <c r="Q79">
        <v>6.8361929999999997</v>
      </c>
      <c r="R79">
        <v>6.8568100000000003</v>
      </c>
      <c r="S79">
        <v>6.9028080000000003</v>
      </c>
      <c r="T79">
        <v>6.9139020000000002</v>
      </c>
      <c r="U79">
        <v>6.8828230000000001</v>
      </c>
      <c r="V79">
        <v>6.8004189999999998</v>
      </c>
      <c r="W79">
        <v>6.8082890000000003</v>
      </c>
      <c r="X79">
        <v>6.7807579999999996</v>
      </c>
      <c r="Y79">
        <v>6.8042550000000004</v>
      </c>
      <c r="Z79">
        <v>6.8025869999999999</v>
      </c>
      <c r="AA79">
        <v>6.7917269999999998</v>
      </c>
      <c r="AB79">
        <v>6.7827000000000002</v>
      </c>
      <c r="AC79">
        <v>6.7688360000000003</v>
      </c>
      <c r="AD79">
        <v>6.7645239999999998</v>
      </c>
      <c r="AE79">
        <v>6.7665100000000002</v>
      </c>
      <c r="AF79">
        <v>6.7603850000000003</v>
      </c>
      <c r="AG79">
        <v>6.7543709999999999</v>
      </c>
      <c r="AH79">
        <v>6.7430329999999996</v>
      </c>
      <c r="AI79" s="21">
        <v>0</v>
      </c>
    </row>
    <row r="80" spans="1:35" x14ac:dyDescent="0.25">
      <c r="A80" t="s">
        <v>267</v>
      </c>
      <c r="B80" t="s">
        <v>842</v>
      </c>
      <c r="C80" t="s">
        <v>843</v>
      </c>
      <c r="D80" t="s">
        <v>252</v>
      </c>
      <c r="F80">
        <v>16.760142999999999</v>
      </c>
      <c r="G80">
        <v>16.760142999999999</v>
      </c>
      <c r="H80">
        <v>16.760142999999999</v>
      </c>
      <c r="I80">
        <v>16.760142999999999</v>
      </c>
      <c r="J80">
        <v>16.760142999999999</v>
      </c>
      <c r="K80">
        <v>16.760142999999999</v>
      </c>
      <c r="L80">
        <v>16.760142999999999</v>
      </c>
      <c r="M80">
        <v>16.760142999999999</v>
      </c>
      <c r="N80">
        <v>16.760142999999999</v>
      </c>
      <c r="O80">
        <v>16.760142999999999</v>
      </c>
      <c r="P80">
        <v>16.760142999999999</v>
      </c>
      <c r="Q80">
        <v>16.760142999999999</v>
      </c>
      <c r="R80">
        <v>16.760142999999999</v>
      </c>
      <c r="S80">
        <v>16.760142999999999</v>
      </c>
      <c r="T80">
        <v>16.760142999999999</v>
      </c>
      <c r="U80">
        <v>16.760142999999999</v>
      </c>
      <c r="V80">
        <v>16.760142999999999</v>
      </c>
      <c r="W80">
        <v>16.760142999999999</v>
      </c>
      <c r="X80">
        <v>16.760142999999999</v>
      </c>
      <c r="Y80">
        <v>16.760142999999999</v>
      </c>
      <c r="Z80">
        <v>16.760142999999999</v>
      </c>
      <c r="AA80">
        <v>16.760142999999999</v>
      </c>
      <c r="AB80">
        <v>16.760142999999999</v>
      </c>
      <c r="AC80">
        <v>16.760142999999999</v>
      </c>
      <c r="AD80">
        <v>16.760142999999999</v>
      </c>
      <c r="AE80">
        <v>16.760142999999999</v>
      </c>
      <c r="AF80">
        <v>16.760142999999999</v>
      </c>
      <c r="AG80">
        <v>16.760142999999999</v>
      </c>
      <c r="AH80">
        <v>16.760142999999999</v>
      </c>
      <c r="AI80" s="21">
        <v>0</v>
      </c>
    </row>
    <row r="81" spans="1:35" x14ac:dyDescent="0.25">
      <c r="A81" t="s">
        <v>198</v>
      </c>
      <c r="B81" t="s">
        <v>844</v>
      </c>
      <c r="C81" t="s">
        <v>747</v>
      </c>
      <c r="D81" t="s">
        <v>252</v>
      </c>
      <c r="F81">
        <v>389.07888800000001</v>
      </c>
      <c r="G81">
        <v>437.29858400000001</v>
      </c>
      <c r="H81">
        <v>480.686554</v>
      </c>
      <c r="I81">
        <v>511.55676299999999</v>
      </c>
      <c r="J81">
        <v>528.36822500000005</v>
      </c>
      <c r="K81">
        <v>550.56555200000003</v>
      </c>
      <c r="L81">
        <v>569.37231399999996</v>
      </c>
      <c r="M81">
        <v>599.44451900000001</v>
      </c>
      <c r="N81">
        <v>621.57769800000005</v>
      </c>
      <c r="O81">
        <v>644.66564900000003</v>
      </c>
      <c r="P81">
        <v>664.56115699999998</v>
      </c>
      <c r="Q81">
        <v>692.17541500000004</v>
      </c>
      <c r="R81">
        <v>721.85913100000005</v>
      </c>
      <c r="S81">
        <v>741.52880900000002</v>
      </c>
      <c r="T81">
        <v>771.81066899999996</v>
      </c>
      <c r="U81">
        <v>789.44805899999994</v>
      </c>
      <c r="V81">
        <v>811.997253</v>
      </c>
      <c r="W81">
        <v>836.29522699999995</v>
      </c>
      <c r="X81">
        <v>856.32989499999996</v>
      </c>
      <c r="Y81">
        <v>876.96551499999998</v>
      </c>
      <c r="Z81">
        <v>892.36706500000003</v>
      </c>
      <c r="AA81">
        <v>906.23071300000004</v>
      </c>
      <c r="AB81">
        <v>919.78710899999999</v>
      </c>
      <c r="AC81">
        <v>932.16687000000002</v>
      </c>
      <c r="AD81">
        <v>953.19805899999994</v>
      </c>
      <c r="AE81">
        <v>961.88385000000005</v>
      </c>
      <c r="AF81">
        <v>973.21307400000001</v>
      </c>
      <c r="AG81">
        <v>981.22399900000005</v>
      </c>
      <c r="AH81">
        <v>982.67761199999995</v>
      </c>
      <c r="AI81" s="21">
        <v>3.4000000000000002E-2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44" t="s">
        <v>324</v>
      </c>
      <c r="B1" s="44"/>
    </row>
    <row r="2" spans="1:7" ht="24" customHeight="1" x14ac:dyDescent="0.25">
      <c r="A2" s="38" t="s">
        <v>325</v>
      </c>
      <c r="B2" s="39"/>
      <c r="C2" s="39"/>
      <c r="D2" s="39"/>
      <c r="E2" s="39"/>
      <c r="F2" s="39"/>
      <c r="G2" s="39"/>
    </row>
    <row r="3" spans="1:7" ht="24" customHeight="1" thickBot="1" x14ac:dyDescent="0.3">
      <c r="A3" s="22"/>
      <c r="B3" s="40" t="s">
        <v>65</v>
      </c>
      <c r="C3" s="40"/>
      <c r="D3" s="40"/>
      <c r="E3" s="40"/>
      <c r="F3" s="40"/>
      <c r="G3" s="41"/>
    </row>
    <row r="4" spans="1:7" ht="23.25" customHeight="1" thickTop="1" x14ac:dyDescent="0.25">
      <c r="A4" s="22"/>
      <c r="B4" s="25"/>
      <c r="C4" s="42" t="s">
        <v>66</v>
      </c>
      <c r="D4" s="42"/>
      <c r="E4" s="42"/>
      <c r="F4" s="42"/>
      <c r="G4" s="42"/>
    </row>
    <row r="5" spans="1:7" ht="46.5" customHeight="1" thickBot="1" x14ac:dyDescent="0.3">
      <c r="A5" s="26"/>
      <c r="B5" s="5" t="s">
        <v>326</v>
      </c>
      <c r="C5" s="5" t="s">
        <v>67</v>
      </c>
      <c r="D5" s="5" t="s">
        <v>68</v>
      </c>
      <c r="E5" s="5" t="s">
        <v>327</v>
      </c>
      <c r="F5" s="5" t="s">
        <v>328</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329</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330</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331</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332</v>
      </c>
      <c r="B45" s="31">
        <v>47.15</v>
      </c>
      <c r="C45" s="31">
        <v>44.59</v>
      </c>
      <c r="D45" s="31">
        <v>2.57</v>
      </c>
      <c r="E45" s="31" t="s">
        <v>46</v>
      </c>
      <c r="F45" s="31" t="s">
        <v>46</v>
      </c>
      <c r="G45" s="31" t="s">
        <v>46</v>
      </c>
    </row>
    <row r="46" spans="1:7" x14ac:dyDescent="0.25">
      <c r="A46" s="8" t="s">
        <v>333</v>
      </c>
      <c r="B46" s="31">
        <v>32.47</v>
      </c>
      <c r="C46" s="31">
        <v>28.53</v>
      </c>
      <c r="D46" s="31">
        <v>3.94</v>
      </c>
      <c r="E46" s="31" t="s">
        <v>46</v>
      </c>
      <c r="F46" s="31" t="s">
        <v>46</v>
      </c>
      <c r="G46" s="31" t="s">
        <v>46</v>
      </c>
    </row>
    <row r="47" spans="1:7" ht="24" customHeight="1" x14ac:dyDescent="0.25">
      <c r="A47" s="8" t="s">
        <v>334</v>
      </c>
      <c r="B47" s="31">
        <v>2.61</v>
      </c>
      <c r="C47" s="31">
        <v>1.76</v>
      </c>
      <c r="D47" s="31">
        <v>0.85</v>
      </c>
      <c r="E47" s="31" t="s">
        <v>46</v>
      </c>
      <c r="F47" s="31" t="s">
        <v>46</v>
      </c>
      <c r="G47" s="31" t="s">
        <v>46</v>
      </c>
    </row>
    <row r="48" spans="1:7" x14ac:dyDescent="0.25">
      <c r="A48" s="8" t="s">
        <v>335</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336</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337</v>
      </c>
      <c r="B55" s="31">
        <v>6.42</v>
      </c>
      <c r="C55" s="31">
        <v>2.89</v>
      </c>
      <c r="D55" s="31">
        <v>0.41</v>
      </c>
      <c r="E55" s="31">
        <v>0.5</v>
      </c>
      <c r="F55" s="31">
        <v>2.56</v>
      </c>
      <c r="G55" s="31" t="s">
        <v>39</v>
      </c>
    </row>
    <row r="56" spans="1:7" x14ac:dyDescent="0.25">
      <c r="A56" s="8" t="s">
        <v>338</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339</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340</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341</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342</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343</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344</v>
      </c>
      <c r="B169" s="31">
        <v>69.489999999999995</v>
      </c>
      <c r="C169" s="31">
        <v>47.14</v>
      </c>
      <c r="D169" s="31">
        <v>4.9000000000000004</v>
      </c>
      <c r="E169" s="31">
        <v>5.27</v>
      </c>
      <c r="F169" s="31">
        <v>10.3</v>
      </c>
      <c r="G169" s="31">
        <v>1.89</v>
      </c>
    </row>
    <row r="170" spans="1:7" ht="33.75" customHeight="1" x14ac:dyDescent="0.25">
      <c r="A170" s="32" t="s">
        <v>345</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346</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347</v>
      </c>
      <c r="B178" s="31">
        <v>19</v>
      </c>
      <c r="C178" s="31">
        <v>13.08</v>
      </c>
      <c r="D178" s="31">
        <v>0.83</v>
      </c>
      <c r="E178" s="31">
        <v>1.08</v>
      </c>
      <c r="F178" s="31">
        <v>2.68</v>
      </c>
      <c r="G178" s="31">
        <v>1.32</v>
      </c>
    </row>
    <row r="179" spans="1:7" ht="24" customHeight="1" x14ac:dyDescent="0.25">
      <c r="A179" s="32" t="s">
        <v>348</v>
      </c>
      <c r="B179" s="31">
        <v>0.25</v>
      </c>
      <c r="C179" s="31">
        <v>0.15</v>
      </c>
      <c r="D179" s="31" t="s">
        <v>39</v>
      </c>
      <c r="E179" s="31" t="s">
        <v>39</v>
      </c>
      <c r="F179" s="31" t="s">
        <v>39</v>
      </c>
      <c r="G179" s="31" t="s">
        <v>39</v>
      </c>
    </row>
    <row r="180" spans="1:7" ht="26.25" x14ac:dyDescent="0.25">
      <c r="A180" s="32" t="s">
        <v>349</v>
      </c>
      <c r="B180" s="31">
        <v>3.08</v>
      </c>
      <c r="C180" s="31">
        <v>1.71</v>
      </c>
      <c r="D180" s="31">
        <v>0.18</v>
      </c>
      <c r="E180" s="31">
        <v>0.28999999999999998</v>
      </c>
      <c r="F180" s="31">
        <v>0.76</v>
      </c>
      <c r="G180" s="31">
        <v>0.14000000000000001</v>
      </c>
    </row>
    <row r="181" spans="1:7" x14ac:dyDescent="0.25">
      <c r="A181" s="32" t="s">
        <v>267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43" t="s">
        <v>350</v>
      </c>
      <c r="B221" s="43"/>
      <c r="C221" s="43"/>
      <c r="D221" s="43"/>
      <c r="E221" s="43"/>
      <c r="F221" s="43"/>
      <c r="G221" s="43"/>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C118"/>
  <sheetViews>
    <sheetView tabSelected="1" zoomScaleNormal="100" workbookViewId="0">
      <selection activeCell="E7" sqref="E7"/>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48" max="48" width="11.28515625" customWidth="1"/>
    <col min="49" max="49" width="12" customWidth="1"/>
    <col min="50" max="50" width="11" customWidth="1"/>
    <col min="51" max="51" width="9.5703125" bestFit="1" customWidth="1"/>
    <col min="52" max="53" width="9.42578125" bestFit="1" customWidth="1"/>
    <col min="54" max="55" width="9.5703125" bestFit="1" customWidth="1"/>
  </cols>
  <sheetData>
    <row r="1" spans="1:34" ht="18.75" x14ac:dyDescent="0.3">
      <c r="C1" s="15" t="s">
        <v>177</v>
      </c>
    </row>
    <row r="2" spans="1:34" x14ac:dyDescent="0.25">
      <c r="C2" s="18" t="s">
        <v>180</v>
      </c>
    </row>
    <row r="3" spans="1:34" x14ac:dyDescent="0.25">
      <c r="B3" t="s">
        <v>359</v>
      </c>
      <c r="C3" s="1" t="s">
        <v>170</v>
      </c>
      <c r="D3" s="16"/>
    </row>
    <row r="4" spans="1:34" x14ac:dyDescent="0.25">
      <c r="A4" t="s">
        <v>608</v>
      </c>
      <c r="B4" t="s">
        <v>609</v>
      </c>
      <c r="C4" s="1" t="s">
        <v>166</v>
      </c>
      <c r="E4">
        <v>2021</v>
      </c>
      <c r="F4">
        <v>2022</v>
      </c>
      <c r="G4">
        <v>2023</v>
      </c>
      <c r="H4">
        <v>2024</v>
      </c>
      <c r="I4">
        <v>2025</v>
      </c>
      <c r="J4">
        <v>2026</v>
      </c>
      <c r="K4">
        <v>2027</v>
      </c>
      <c r="L4">
        <v>2028</v>
      </c>
      <c r="M4">
        <v>2029</v>
      </c>
      <c r="N4">
        <v>2030</v>
      </c>
      <c r="O4">
        <v>2031</v>
      </c>
      <c r="P4">
        <v>2032</v>
      </c>
      <c r="Q4">
        <v>2033</v>
      </c>
      <c r="R4">
        <v>2034</v>
      </c>
      <c r="S4">
        <v>2035</v>
      </c>
      <c r="T4">
        <v>2036</v>
      </c>
      <c r="U4">
        <v>2037</v>
      </c>
      <c r="V4">
        <v>2038</v>
      </c>
      <c r="W4">
        <v>2039</v>
      </c>
      <c r="X4">
        <v>2040</v>
      </c>
      <c r="Y4">
        <v>2041</v>
      </c>
      <c r="Z4">
        <v>2042</v>
      </c>
      <c r="AA4">
        <v>2043</v>
      </c>
      <c r="AB4">
        <v>2044</v>
      </c>
      <c r="AC4">
        <v>2045</v>
      </c>
      <c r="AD4">
        <v>2046</v>
      </c>
      <c r="AE4">
        <v>2047</v>
      </c>
      <c r="AF4">
        <v>2048</v>
      </c>
      <c r="AG4">
        <v>2049</v>
      </c>
      <c r="AH4">
        <v>2050</v>
      </c>
    </row>
    <row r="5" spans="1:34"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row>
    <row r="6" spans="1:34" x14ac:dyDescent="0.25">
      <c r="A6" s="3" t="s">
        <v>473</v>
      </c>
      <c r="B6" t="str">
        <f>AEO23_Table_21._Residential_Sec!$C$90</f>
        <v>AEO.2023.REF2023.CNSM_NA_COMM_CHP_FCL_NA_NA_TRLBTU.A</v>
      </c>
      <c r="C6" t="s">
        <v>7</v>
      </c>
      <c r="D6" s="17"/>
      <c r="E6" s="17">
        <f>INDEX(AEO22_Table_21._Residential_Sec!$E$8:$AK$93,MATCH($A6,AEO22_Table_21._Residential_Sec!$C$8:$C$93,0),MATCH(E$4,AEO22_Table_21._Residential_Sec!$E$5:$AK$5,0))*About!$A$35*About!$B$38</f>
        <v>0</v>
      </c>
      <c r="F6" s="17">
        <f>INDEX(AEO23_Table_21._Residential_Sec!$E$8:$AJ$93,MATCH($B6,AEO23_Table_21._Residential_Sec!$C$8:$C$93,0),MATCH(F$4,AEO23_Table_21._Residential_Sec!$E$5:$AJ$5,0))*About!$A$35*About!$B$38</f>
        <v>0</v>
      </c>
      <c r="G6" s="17">
        <f>INDEX(AEO23_Table_21._Residential_Sec!$E$8:$AJ$93,MATCH($B6,AEO23_Table_21._Residential_Sec!$C$8:$C$93,0),MATCH(G$4,AEO23_Table_21._Residential_Sec!$E$5:$AJ$5,0))*About!$A$35*About!$B$38</f>
        <v>0</v>
      </c>
      <c r="H6" s="17">
        <f>INDEX(AEO23_Table_21._Residential_Sec!$E$8:$AJ$93,MATCH($B6,AEO23_Table_21._Residential_Sec!$C$8:$C$93,0),MATCH(H$4,AEO23_Table_21._Residential_Sec!$E$5:$AJ$5,0))*About!$A$35*About!$B$38</f>
        <v>0</v>
      </c>
      <c r="I6" s="17">
        <f>INDEX(AEO23_Table_21._Residential_Sec!$E$8:$AJ$93,MATCH($B6,AEO23_Table_21._Residential_Sec!$C$8:$C$93,0),MATCH(I$4,AEO23_Table_21._Residential_Sec!$E$5:$AJ$5,0))*About!$A$35*About!$B$38</f>
        <v>0</v>
      </c>
      <c r="J6" s="17">
        <f>INDEX(AEO23_Table_21._Residential_Sec!$E$8:$AJ$93,MATCH($B6,AEO23_Table_21._Residential_Sec!$C$8:$C$93,0),MATCH(J$4,AEO23_Table_21._Residential_Sec!$E$5:$AJ$5,0))*About!$A$35*About!$B$38</f>
        <v>0</v>
      </c>
      <c r="K6" s="17">
        <f>INDEX(AEO23_Table_21._Residential_Sec!$E$8:$AJ$93,MATCH($B6,AEO23_Table_21._Residential_Sec!$C$8:$C$93,0),MATCH(K$4,AEO23_Table_21._Residential_Sec!$E$5:$AJ$5,0))*About!$A$35*About!$B$38</f>
        <v>0</v>
      </c>
      <c r="L6" s="17">
        <f>INDEX(AEO23_Table_21._Residential_Sec!$E$8:$AJ$93,MATCH($B6,AEO23_Table_21._Residential_Sec!$C$8:$C$93,0),MATCH(L$4,AEO23_Table_21._Residential_Sec!$E$5:$AJ$5,0))*About!$A$35*About!$B$38</f>
        <v>0</v>
      </c>
      <c r="M6" s="17">
        <f>INDEX(AEO23_Table_21._Residential_Sec!$E$8:$AJ$93,MATCH($B6,AEO23_Table_21._Residential_Sec!$C$8:$C$93,0),MATCH(M$4,AEO23_Table_21._Residential_Sec!$E$5:$AJ$5,0))*About!$A$35*About!$B$38</f>
        <v>0</v>
      </c>
      <c r="N6" s="17">
        <f>INDEX(AEO23_Table_21._Residential_Sec!$E$8:$AJ$93,MATCH($B6,AEO23_Table_21._Residential_Sec!$C$8:$C$93,0),MATCH(N$4,AEO23_Table_21._Residential_Sec!$E$5:$AJ$5,0))*About!$A$35*About!$B$38</f>
        <v>0</v>
      </c>
      <c r="O6" s="17">
        <f>INDEX(AEO23_Table_21._Residential_Sec!$E$8:$AJ$93,MATCH($B6,AEO23_Table_21._Residential_Sec!$C$8:$C$93,0),MATCH(O$4,AEO23_Table_21._Residential_Sec!$E$5:$AJ$5,0))*About!$A$35*About!$B$38</f>
        <v>0</v>
      </c>
      <c r="P6" s="17">
        <f>INDEX(AEO23_Table_21._Residential_Sec!$E$8:$AJ$93,MATCH($B6,AEO23_Table_21._Residential_Sec!$C$8:$C$93,0),MATCH(P$4,AEO23_Table_21._Residential_Sec!$E$5:$AJ$5,0))*About!$A$35*About!$B$38</f>
        <v>2.4392455274022504</v>
      </c>
      <c r="Q6" s="17">
        <f>INDEX(AEO23_Table_21._Residential_Sec!$E$8:$AJ$93,MATCH($B6,AEO23_Table_21._Residential_Sec!$C$8:$C$93,0),MATCH(Q$4,AEO23_Table_21._Residential_Sec!$E$5:$AJ$5,0))*About!$A$35*About!$B$38</f>
        <v>7.3177365822067504</v>
      </c>
      <c r="R6" s="17">
        <f>INDEX(AEO23_Table_21._Residential_Sec!$E$8:$AJ$93,MATCH($B6,AEO23_Table_21._Residential_Sec!$C$8:$C$93,0),MATCH(R$4,AEO23_Table_21._Residential_Sec!$E$5:$AJ$5,0))*About!$A$35*About!$B$38</f>
        <v>34.962519226098919</v>
      </c>
      <c r="S6" s="17">
        <f>INDEX(AEO23_Table_21._Residential_Sec!$E$8:$AJ$93,MATCH($B6,AEO23_Table_21._Residential_Sec!$C$8:$C$93,0),MATCH(S$4,AEO23_Table_21._Residential_Sec!$E$5:$AJ$5,0))*About!$A$35*About!$B$38</f>
        <v>87.812838986480998</v>
      </c>
      <c r="T6" s="17">
        <f>INDEX(AEO23_Table_21._Residential_Sec!$E$8:$AJ$93,MATCH($B6,AEO23_Table_21._Residential_Sec!$C$8:$C$93,0),MATCH(T$4,AEO23_Table_21._Residential_Sec!$E$5:$AJ$5,0))*About!$A$35*About!$B$38</f>
        <v>192.70039666477777</v>
      </c>
      <c r="U6" s="17">
        <f>INDEX(AEO23_Table_21._Residential_Sec!$E$8:$AJ$93,MATCH($B6,AEO23_Table_21._Residential_Sec!$C$8:$C$93,0),MATCH(U$4,AEO23_Table_21._Residential_Sec!$E$5:$AJ$5,0))*About!$A$35*About!$B$38</f>
        <v>385.40079332955554</v>
      </c>
      <c r="V6" s="17">
        <f>INDEX(AEO23_Table_21._Residential_Sec!$E$8:$AJ$93,MATCH($B6,AEO23_Table_21._Residential_Sec!$C$8:$C$93,0),MATCH(V$4,AEO23_Table_21._Residential_Sec!$E$5:$AJ$5,0))*About!$A$35*About!$B$38</f>
        <v>754.53994980976279</v>
      </c>
      <c r="W6" s="17">
        <f>INDEX(AEO23_Table_21._Residential_Sec!$E$8:$AJ$93,MATCH($B6,AEO23_Table_21._Residential_Sec!$C$8:$C$93,0),MATCH(W$4,AEO23_Table_21._Residential_Sec!$E$5:$AJ$5,0))*About!$A$35*About!$B$38</f>
        <v>1426.9586335303163</v>
      </c>
      <c r="X6" s="17">
        <f>INDEX(AEO23_Table_21._Residential_Sec!$E$8:$AJ$93,MATCH($B6,AEO23_Table_21._Residential_Sec!$C$8:$C$93,0),MATCH(X$4,AEO23_Table_21._Residential_Sec!$E$5:$AJ$5,0))*About!$A$35*About!$B$38</f>
        <v>2664.4691977657249</v>
      </c>
      <c r="Y6" s="17">
        <f>INDEX(AEO23_Table_21._Residential_Sec!$E$8:$AJ$93,MATCH($B6,AEO23_Table_21._Residential_Sec!$C$8:$C$93,0),MATCH(Y$4,AEO23_Table_21._Residential_Sec!$E$5:$AJ$5,0))*About!$A$35*About!$B$38</f>
        <v>4919.1451469278718</v>
      </c>
      <c r="Z6" s="17">
        <f>INDEX(AEO23_Table_21._Residential_Sec!$E$8:$AJ$93,MATCH($B6,AEO23_Table_21._Residential_Sec!$C$8:$C$93,0),MATCH(Z$4,AEO23_Table_21._Residential_Sec!$E$5:$AJ$5,0))*About!$A$35*About!$B$38</f>
        <v>7172.1949324050838</v>
      </c>
      <c r="AA6" s="17">
        <f>INDEX(AEO23_Table_21._Residential_Sec!$E$8:$AJ$93,MATCH($B6,AEO23_Table_21._Residential_Sec!$C$8:$C$93,0),MATCH(AA$4,AEO23_Table_21._Residential_Sec!$E$5:$AJ$5,0))*About!$A$35*About!$B$38</f>
        <v>9430.1232089371006</v>
      </c>
      <c r="AB6" s="17">
        <f>INDEX(AEO23_Table_21._Residential_Sec!$E$8:$AJ$93,MATCH($B6,AEO23_Table_21._Residential_Sec!$C$8:$C$93,0),MATCH(AB$4,AEO23_Table_21._Residential_Sec!$E$5:$AJ$5,0))*About!$A$35*About!$B$38</f>
        <v>11692.929976523919</v>
      </c>
      <c r="AC6" s="17">
        <f>INDEX(AEO23_Table_21._Residential_Sec!$E$8:$AJ$93,MATCH($B6,AEO23_Table_21._Residential_Sec!$C$8:$C$93,0),MATCH(AC$4,AEO23_Table_21._Residential_Sec!$E$5:$AJ$5,0))*About!$A$35*About!$B$38</f>
        <v>13961.428317008011</v>
      </c>
      <c r="AD6" s="17">
        <f>INDEX(AEO23_Table_21._Residential_Sec!$E$8:$AJ$93,MATCH($B6,AEO23_Table_21._Residential_Sec!$C$8:$C$93,0),MATCH(AD$4,AEO23_Table_21._Residential_Sec!$E$5:$AJ$5,0))*About!$A$35*About!$B$38</f>
        <v>16232.365903019509</v>
      </c>
      <c r="AE6" s="17">
        <f>INDEX(AEO23_Table_21._Residential_Sec!$E$8:$AJ$93,MATCH($B6,AEO23_Table_21._Residential_Sec!$C$8:$C$93,0),MATCH(AE$4,AEO23_Table_21._Residential_Sec!$E$5:$AJ$5,0))*About!$A$35*About!$B$38</f>
        <v>18508.995061928275</v>
      </c>
      <c r="AF6" s="17">
        <f>INDEX(AEO23_Table_21._Residential_Sec!$E$8:$AJ$93,MATCH($B6,AEO23_Table_21._Residential_Sec!$C$8:$C$93,0),MATCH(AF$4,AEO23_Table_21._Residential_Sec!$E$5:$AJ$5,0))*About!$A$35*About!$B$38</f>
        <v>20784.811138994573</v>
      </c>
      <c r="AG6" s="17">
        <f>INDEX(AEO23_Table_21._Residential_Sec!$E$8:$AJ$93,MATCH($B6,AEO23_Table_21._Residential_Sec!$C$8:$C$93,0),MATCH(AG$4,AEO23_Table_21._Residential_Sec!$E$5:$AJ$5,0))*About!$A$35*About!$B$38</f>
        <v>23056.561806848538</v>
      </c>
      <c r="AH6" s="17">
        <f>INDEX(AEO23_Table_21._Residential_Sec!$E$8:$AJ$93,MATCH($B6,AEO23_Table_21._Residential_Sec!$C$8:$C$93,0),MATCH(AH$4,AEO23_Table_21._Residential_Sec!$E$5:$AJ$5,0))*About!$A$35*About!$B$38</f>
        <v>25326.686311017562</v>
      </c>
    </row>
    <row r="7" spans="1:34"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row>
    <row r="8" spans="1:34"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row>
    <row r="9" spans="1:34" x14ac:dyDescent="0.25">
      <c r="A9" s="3" t="s">
        <v>477</v>
      </c>
      <c r="B9" s="3" t="str">
        <f>AEO23_Table_21._Residential_Sec!$C$92</f>
        <v>AEO.2023.REF2023.CNSM_NA_COMM_CHP_WND_NA_NA_TRLBTU.A</v>
      </c>
      <c r="C9" t="s">
        <v>63</v>
      </c>
      <c r="D9" s="17"/>
      <c r="E9" s="17">
        <f>INDEX(AEO22_Table_21._Residential_Sec!$E$8:$AK$93,MATCH($A9,AEO22_Table_21._Residential_Sec!$C$8:$C$93,0),MATCH(E$4,AEO22_Table_21._Residential_Sec!$E$5:$AK$5,0))*About!$A$35*About!$B$38</f>
        <v>15079.415850400712</v>
      </c>
      <c r="F9" s="17">
        <f>INDEX(AEO23_Table_21._Residential_Sec!$E$8:$AJ$93,MATCH($B9,AEO23_Table_21._Residential_Sec!$C$8:$C$93,0),MATCH(F$4,AEO23_Table_21._Residential_Sec!$E$5:$AJ$5,0))*About!$A$35*About!$B$38</f>
        <v>456301.52999271435</v>
      </c>
      <c r="G9" s="17">
        <f>INDEX(AEO23_Table_21._Residential_Sec!$E$8:$AJ$93,MATCH($B9,AEO23_Table_21._Residential_Sec!$C$8:$C$93,0),MATCH(G$4,AEO23_Table_21._Residential_Sec!$E$5:$AJ$5,0))*About!$A$35*About!$B$38</f>
        <v>490611.95758115436</v>
      </c>
      <c r="H9" s="17">
        <f>INDEX(AEO23_Table_21._Residential_Sec!$E$8:$AJ$93,MATCH($B9,AEO23_Table_21._Residential_Sec!$C$8:$C$93,0),MATCH(H$4,AEO23_Table_21._Residential_Sec!$E$5:$AJ$5,0))*About!$A$35*About!$B$38</f>
        <v>535526.59855905443</v>
      </c>
      <c r="I9" s="17">
        <f>INDEX(AEO23_Table_21._Residential_Sec!$E$8:$AJ$93,MATCH($B9,AEO23_Table_21._Residential_Sec!$C$8:$C$93,0),MATCH(I$4,AEO23_Table_21._Residential_Sec!$E$5:$AJ$5,0))*About!$A$35*About!$B$38</f>
        <v>573002.35376022023</v>
      </c>
      <c r="J9" s="17">
        <f>INDEX(AEO23_Table_21._Residential_Sec!$E$8:$AJ$93,MATCH($B9,AEO23_Table_21._Residential_Sec!$C$8:$C$93,0),MATCH(J$4,AEO23_Table_21._Residential_Sec!$E$5:$AJ$5,0))*About!$A$35*About!$B$38</f>
        <v>607995.77009633277</v>
      </c>
      <c r="K9" s="17">
        <f>INDEX(AEO23_Table_21._Residential_Sec!$E$8:$AJ$93,MATCH($B9,AEO23_Table_21._Residential_Sec!$C$8:$C$93,0),MATCH(K$4,AEO23_Table_21._Residential_Sec!$E$5:$AJ$5,0))*About!$A$35*About!$B$38</f>
        <v>651071.21994657174</v>
      </c>
      <c r="L9" s="17">
        <f>INDEX(AEO23_Table_21._Residential_Sec!$E$8:$AJ$93,MATCH($B9,AEO23_Table_21._Residential_Sec!$C$8:$C$93,0),MATCH(L$4,AEO23_Table_21._Residential_Sec!$E$5:$AJ$5,0))*About!$A$35*About!$B$38</f>
        <v>694254.80968185863</v>
      </c>
      <c r="M9" s="17">
        <f>INDEX(AEO23_Table_21._Residential_Sec!$E$8:$AJ$93,MATCH($B9,AEO23_Table_21._Residential_Sec!$C$8:$C$93,0),MATCH(M$4,AEO23_Table_21._Residential_Sec!$E$5:$AJ$5,0))*About!$A$35*About!$B$38</f>
        <v>737137.5591354327</v>
      </c>
      <c r="N9" s="17">
        <f>INDEX(AEO23_Table_21._Residential_Sec!$E$8:$AJ$93,MATCH($B9,AEO23_Table_21._Residential_Sec!$C$8:$C$93,0),MATCH(N$4,AEO23_Table_21._Residential_Sec!$E$5:$AJ$5,0))*About!$A$35*About!$B$38</f>
        <v>780761.83922933694</v>
      </c>
      <c r="O9" s="17">
        <f>INDEX(AEO23_Table_21._Residential_Sec!$E$8:$AJ$93,MATCH($B9,AEO23_Table_21._Residential_Sec!$C$8:$C$93,0),MATCH(O$4,AEO23_Table_21._Residential_Sec!$E$5:$AJ$5,0))*About!$A$35*About!$B$38</f>
        <v>826841.62648749293</v>
      </c>
      <c r="P9" s="17">
        <f>INDEX(AEO23_Table_21._Residential_Sec!$E$8:$AJ$93,MATCH($B9,AEO23_Table_21._Residential_Sec!$C$8:$C$93,0),MATCH(P$4,AEO23_Table_21._Residential_Sec!$E$5:$AJ$5,0))*About!$A$35*About!$B$38</f>
        <v>871272.48376912496</v>
      </c>
      <c r="Q9" s="17">
        <f>INDEX(AEO23_Table_21._Residential_Sec!$E$8:$AJ$93,MATCH($B9,AEO23_Table_21._Residential_Sec!$C$8:$C$93,0),MATCH(Q$4,AEO23_Table_21._Residential_Sec!$E$5:$AJ$5,0))*About!$A$35*About!$B$38</f>
        <v>912062.36056018772</v>
      </c>
      <c r="R9" s="17">
        <f>INDEX(AEO23_Table_21._Residential_Sec!$E$8:$AJ$93,MATCH($B9,AEO23_Table_21._Residential_Sec!$C$8:$C$93,0),MATCH(R$4,AEO23_Table_21._Residential_Sec!$E$5:$AJ$5,0))*About!$A$35*About!$B$38</f>
        <v>912511.99481907219</v>
      </c>
      <c r="S9" s="17">
        <f>INDEX(AEO23_Table_21._Residential_Sec!$E$8:$AJ$93,MATCH($B9,AEO23_Table_21._Residential_Sec!$C$8:$C$93,0),MATCH(S$4,AEO23_Table_21._Residential_Sec!$E$5:$AJ$5,0))*About!$A$35*About!$B$38</f>
        <v>916205.01254755922</v>
      </c>
      <c r="T9" s="17">
        <f>INDEX(AEO23_Table_21._Residential_Sec!$E$8:$AJ$93,MATCH($B9,AEO23_Table_21._Residential_Sec!$C$8:$C$93,0),MATCH(T$4,AEO23_Table_21._Residential_Sec!$E$5:$AJ$5,0))*About!$A$35*About!$B$38</f>
        <v>915840.75188213389</v>
      </c>
      <c r="U9" s="17">
        <f>INDEX(AEO23_Table_21._Residential_Sec!$E$8:$AJ$93,MATCH($B9,AEO23_Table_21._Residential_Sec!$C$8:$C$93,0),MATCH(U$4,AEO23_Table_21._Residential_Sec!$E$5:$AJ$5,0))*About!$A$35*About!$B$38</f>
        <v>916974.18797053327</v>
      </c>
      <c r="V9" s="17">
        <f>INDEX(AEO23_Table_21._Residential_Sec!$E$8:$AJ$93,MATCH($B9,AEO23_Table_21._Residential_Sec!$C$8:$C$93,0),MATCH(V$4,AEO23_Table_21._Residential_Sec!$E$5:$AJ$5,0))*About!$A$35*About!$B$38</f>
        <v>917482.36412207549</v>
      </c>
      <c r="W9" s="17">
        <f>INDEX(AEO23_Table_21._Residential_Sec!$E$8:$AJ$93,MATCH($B9,AEO23_Table_21._Residential_Sec!$C$8:$C$93,0),MATCH(W$4,AEO23_Table_21._Residential_Sec!$E$5:$AJ$5,0))*About!$A$35*About!$B$38</f>
        <v>919177.63976362022</v>
      </c>
      <c r="X9" s="17">
        <f>INDEX(AEO23_Table_21._Residential_Sec!$E$8:$AJ$93,MATCH($B9,AEO23_Table_21._Residential_Sec!$C$8:$C$93,0),MATCH(X$4,AEO23_Table_21._Residential_Sec!$E$5:$AJ$5,0))*About!$A$35*About!$B$38</f>
        <v>923213.77802962845</v>
      </c>
      <c r="Y9" s="17">
        <f>INDEX(AEO23_Table_21._Residential_Sec!$E$8:$AJ$93,MATCH($B9,AEO23_Table_21._Residential_Sec!$C$8:$C$93,0),MATCH(Y$4,AEO23_Table_21._Residential_Sec!$E$5:$AJ$5,0))*About!$A$35*About!$B$38</f>
        <v>929865.60058285436</v>
      </c>
      <c r="Z9" s="17">
        <f>INDEX(AEO23_Table_21._Residential_Sec!$E$8:$AJ$93,MATCH($B9,AEO23_Table_21._Residential_Sec!$C$8:$C$93,0),MATCH(Z$4,AEO23_Table_21._Residential_Sec!$E$5:$AJ$5,0))*About!$A$35*About!$B$38</f>
        <v>931649.50214522786</v>
      </c>
      <c r="AA9" s="17">
        <f>INDEX(AEO23_Table_21._Residential_Sec!$E$8:$AJ$93,MATCH($B9,AEO23_Table_21._Residential_Sec!$C$8:$C$93,0),MATCH(AA$4,AEO23_Table_21._Residential_Sec!$E$5:$AJ$5,0))*About!$A$35*About!$B$38</f>
        <v>938474.51113089942</v>
      </c>
      <c r="AB9" s="17">
        <f>INDEX(AEO23_Table_21._Residential_Sec!$E$8:$AJ$93,MATCH($B9,AEO23_Table_21._Residential_Sec!$C$8:$C$93,0),MATCH(AB$4,AEO23_Table_21._Residential_Sec!$E$5:$AJ$5,0))*About!$A$35*About!$B$38</f>
        <v>944898.67076823441</v>
      </c>
      <c r="AC9" s="17">
        <f>INDEX(AEO23_Table_21._Residential_Sec!$E$8:$AJ$93,MATCH($B9,AEO23_Table_21._Residential_Sec!$C$8:$C$93,0),MATCH(AC$4,AEO23_Table_21._Residential_Sec!$E$5:$AJ$5,0))*About!$A$35*About!$B$38</f>
        <v>951669.2032704606</v>
      </c>
      <c r="AD9" s="17">
        <f>INDEX(AEO23_Table_21._Residential_Sec!$E$8:$AJ$93,MATCH($B9,AEO23_Table_21._Residential_Sec!$C$8:$C$93,0),MATCH(AD$4,AEO23_Table_21._Residential_Sec!$E$5:$AJ$5,0))*About!$A$35*About!$B$38</f>
        <v>957261.58018295141</v>
      </c>
      <c r="AE9" s="17">
        <f>INDEX(AEO23_Table_21._Residential_Sec!$E$8:$AJ$93,MATCH($B9,AEO23_Table_21._Residential_Sec!$C$8:$C$93,0),MATCH(AE$4,AEO23_Table_21._Residential_Sec!$E$5:$AJ$5,0))*About!$A$35*About!$B$38</f>
        <v>961946.55775924877</v>
      </c>
      <c r="AF9" s="17">
        <f>INDEX(AEO23_Table_21._Residential_Sec!$E$8:$AJ$93,MATCH($B9,AEO23_Table_21._Residential_Sec!$C$8:$C$93,0),MATCH(AF$4,AEO23_Table_21._Residential_Sec!$E$5:$AJ$5,0))*About!$A$35*About!$B$38</f>
        <v>965017.56787824805</v>
      </c>
      <c r="AG9" s="17">
        <f>INDEX(AEO23_Table_21._Residential_Sec!$E$8:$AJ$93,MATCH($B9,AEO23_Table_21._Residential_Sec!$C$8:$C$93,0),MATCH(AG$4,AEO23_Table_21._Residential_Sec!$E$5:$AJ$5,0))*About!$A$35*About!$B$38</f>
        <v>970745.72945843113</v>
      </c>
      <c r="AH9" s="17">
        <f>INDEX(AEO23_Table_21._Residential_Sec!$E$8:$AJ$93,MATCH($B9,AEO23_Table_21._Residential_Sec!$C$8:$C$93,0),MATCH(AH$4,AEO23_Table_21._Residential_Sec!$E$5:$AJ$5,0))*About!$A$35*About!$B$38</f>
        <v>969087.04249979765</v>
      </c>
    </row>
    <row r="10" spans="1:34" x14ac:dyDescent="0.25">
      <c r="A10" s="3" t="s">
        <v>475</v>
      </c>
      <c r="B10" s="3" t="str">
        <f>AEO23_Table_21._Residential_Sec!$C$91</f>
        <v>AEO.2023.REF2023.CNSM_NA_COMM_CHP_SLR_PHTVL_NA_TRLBTU.A</v>
      </c>
      <c r="C10" t="s">
        <v>10</v>
      </c>
      <c r="D10" s="17"/>
      <c r="E10" s="17">
        <f>INDEX(AEO22_Table_21._Residential_Sec!$E$8:$AK$93,MATCH($A10,AEO22_Table_21._Residential_Sec!$C$8:$C$93,0),MATCH(E$4,AEO22_Table_21._Residential_Sec!$E$5:$AK$5,0))*About!$A$35*About!$B$38</f>
        <v>27293829.688982435</v>
      </c>
      <c r="F10" s="17">
        <f>INDEX(AEO23_Table_21._Residential_Sec!$E$8:$AJ$93,MATCH($B10,AEO23_Table_21._Residential_Sec!$C$8:$C$93,0),MATCH(F$4,AEO23_Table_21._Residential_Sec!$E$5:$AJ$5,0))*About!$A$35*About!$B$38</f>
        <v>260789549.16700399</v>
      </c>
      <c r="G10" s="17">
        <f>INDEX(AEO23_Table_21._Residential_Sec!$E$8:$AJ$93,MATCH($B10,AEO23_Table_21._Residential_Sec!$C$8:$C$93,0),MATCH(G$4,AEO23_Table_21._Residential_Sec!$E$5:$AJ$5,0))*About!$A$35*About!$B$38</f>
        <v>287162949.07018536</v>
      </c>
      <c r="H10" s="17">
        <f>INDEX(AEO23_Table_21._Residential_Sec!$E$8:$AJ$93,MATCH($B10,AEO23_Table_21._Residential_Sec!$C$8:$C$93,0),MATCH(H$4,AEO23_Table_21._Residential_Sec!$E$5:$AJ$5,0))*About!$A$35*About!$B$38</f>
        <v>322998052.28106529</v>
      </c>
      <c r="I10" s="17">
        <f>INDEX(AEO23_Table_21._Residential_Sec!$E$8:$AJ$93,MATCH($B10,AEO23_Table_21._Residential_Sec!$C$8:$C$93,0),MATCH(I$4,AEO23_Table_21._Residential_Sec!$E$5:$AJ$5,0))*About!$A$35*About!$B$38</f>
        <v>353224260.82182461</v>
      </c>
      <c r="J10" s="17">
        <f>INDEX(AEO23_Table_21._Residential_Sec!$E$8:$AJ$93,MATCH($B10,AEO23_Table_21._Residential_Sec!$C$8:$C$93,0),MATCH(J$4,AEO23_Table_21._Residential_Sec!$E$5:$AJ$5,0))*About!$A$35*About!$B$38</f>
        <v>382744728.95879543</v>
      </c>
      <c r="K10" s="17">
        <f>INDEX(AEO23_Table_21._Residential_Sec!$E$8:$AJ$93,MATCH($B10,AEO23_Table_21._Residential_Sec!$C$8:$C$93,0),MATCH(K$4,AEO23_Table_21._Residential_Sec!$E$5:$AJ$5,0))*About!$A$35*About!$B$38</f>
        <v>414491148.48959768</v>
      </c>
      <c r="L10" s="17">
        <f>INDEX(AEO23_Table_21._Residential_Sec!$E$8:$AJ$93,MATCH($B10,AEO23_Table_21._Residential_Sec!$C$8:$C$93,0),MATCH(L$4,AEO23_Table_21._Residential_Sec!$E$5:$AJ$5,0))*About!$A$35*About!$B$38</f>
        <v>445709094.09374243</v>
      </c>
      <c r="M10" s="17">
        <f>INDEX(AEO23_Table_21._Residential_Sec!$E$8:$AJ$93,MATCH($B10,AEO23_Table_21._Residential_Sec!$C$8:$C$93,0),MATCH(M$4,AEO23_Table_21._Residential_Sec!$E$5:$AJ$5,0))*About!$A$35*About!$B$38</f>
        <v>479358891.05901402</v>
      </c>
      <c r="N10" s="17">
        <f>INDEX(AEO23_Table_21._Residential_Sec!$E$8:$AJ$93,MATCH($B10,AEO23_Table_21._Residential_Sec!$C$8:$C$93,0),MATCH(N$4,AEO23_Table_21._Residential_Sec!$E$5:$AJ$5,0))*About!$A$35*About!$B$38</f>
        <v>516314364.13308507</v>
      </c>
      <c r="O10" s="17">
        <f>INDEX(AEO23_Table_21._Residential_Sec!$E$8:$AJ$93,MATCH($B10,AEO23_Table_21._Residential_Sec!$C$8:$C$93,0),MATCH(O$4,AEO23_Table_21._Residential_Sec!$E$5:$AJ$5,0))*About!$A$35*About!$B$38</f>
        <v>555295792.42095029</v>
      </c>
      <c r="P10" s="17">
        <f>INDEX(AEO23_Table_21._Residential_Sec!$E$8:$AJ$93,MATCH($B10,AEO23_Table_21._Residential_Sec!$C$8:$C$93,0),MATCH(P$4,AEO23_Table_21._Residential_Sec!$E$5:$AJ$5,0))*About!$A$35*About!$B$38</f>
        <v>596233054.11835182</v>
      </c>
      <c r="Q10" s="17">
        <f>INDEX(AEO23_Table_21._Residential_Sec!$E$8:$AJ$93,MATCH($B10,AEO23_Table_21._Residential_Sec!$C$8:$C$93,0),MATCH(Q$4,AEO23_Table_21._Residential_Sec!$E$5:$AJ$5,0))*About!$A$35*About!$B$38</f>
        <v>635772930.59499705</v>
      </c>
      <c r="R10" s="17">
        <f>INDEX(AEO23_Table_21._Residential_Sec!$E$8:$AJ$93,MATCH($B10,AEO23_Table_21._Residential_Sec!$C$8:$C$93,0),MATCH(R$4,AEO23_Table_21._Residential_Sec!$E$5:$AJ$5,0))*About!$A$35*About!$B$38</f>
        <v>679666545.67538238</v>
      </c>
      <c r="S10" s="17">
        <f>INDEX(AEO23_Table_21._Residential_Sec!$E$8:$AJ$93,MATCH($B10,AEO23_Table_21._Residential_Sec!$C$8:$C$93,0),MATCH(S$4,AEO23_Table_21._Residential_Sec!$E$5:$AJ$5,0))*About!$A$35*About!$B$38</f>
        <v>717969331.13802314</v>
      </c>
      <c r="T10" s="17">
        <f>INDEX(AEO23_Table_21._Residential_Sec!$E$8:$AJ$93,MATCH($B10,AEO23_Table_21._Residential_Sec!$C$8:$C$93,0),MATCH(T$4,AEO23_Table_21._Residential_Sec!$E$5:$AJ$5,0))*About!$A$35*About!$B$38</f>
        <v>755563497.88715291</v>
      </c>
      <c r="U10" s="17">
        <f>INDEX(AEO23_Table_21._Residential_Sec!$E$8:$AJ$93,MATCH($B10,AEO23_Table_21._Residential_Sec!$C$8:$C$93,0),MATCH(U$4,AEO23_Table_21._Residential_Sec!$E$5:$AJ$5,0))*About!$A$35*About!$B$38</f>
        <v>792405624.10005653</v>
      </c>
      <c r="V10" s="17">
        <f>INDEX(AEO23_Table_21._Residential_Sec!$E$8:$AJ$93,MATCH($B10,AEO23_Table_21._Residential_Sec!$C$8:$C$93,0),MATCH(V$4,AEO23_Table_21._Residential_Sec!$E$5:$AJ$5,0))*About!$A$35*About!$B$38</f>
        <v>831436827.63215411</v>
      </c>
      <c r="W10" s="17">
        <f>INDEX(AEO23_Table_21._Residential_Sec!$E$8:$AJ$93,MATCH($B10,AEO23_Table_21._Residential_Sec!$C$8:$C$93,0),MATCH(W$4,AEO23_Table_21._Residential_Sec!$E$5:$AJ$5,0))*About!$A$35*About!$B$38</f>
        <v>875751078.40751231</v>
      </c>
      <c r="X10" s="17">
        <f>INDEX(AEO23_Table_21._Residential_Sec!$E$8:$AJ$93,MATCH($B10,AEO23_Table_21._Residential_Sec!$C$8:$C$93,0),MATCH(X$4,AEO23_Table_21._Residential_Sec!$E$5:$AJ$5,0))*About!$A$35*About!$B$38</f>
        <v>920788983.40581238</v>
      </c>
      <c r="Y10" s="17">
        <f>INDEX(AEO23_Table_21._Residential_Sec!$E$8:$AJ$93,MATCH($B10,AEO23_Table_21._Residential_Sec!$C$8:$C$93,0),MATCH(Y$4,AEO23_Table_21._Residential_Sec!$E$5:$AJ$5,0))*About!$A$35*About!$B$38</f>
        <v>973754337.98526669</v>
      </c>
      <c r="Z10" s="17">
        <f>INDEX(AEO23_Table_21._Residential_Sec!$E$8:$AJ$93,MATCH($B10,AEO23_Table_21._Residential_Sec!$C$8:$C$93,0),MATCH(Z$4,AEO23_Table_21._Residential_Sec!$E$5:$AJ$5,0))*About!$A$35*About!$B$38</f>
        <v>1025922491.023719</v>
      </c>
      <c r="AA10" s="17">
        <f>INDEX(AEO23_Table_21._Residential_Sec!$E$8:$AJ$93,MATCH($B10,AEO23_Table_21._Residential_Sec!$C$8:$C$93,0),MATCH(AA$4,AEO23_Table_21._Residential_Sec!$E$5:$AJ$5,0))*About!$A$35*About!$B$38</f>
        <v>1082137492.2422082</v>
      </c>
      <c r="AB10" s="17">
        <f>INDEX(AEO23_Table_21._Residential_Sec!$E$8:$AJ$93,MATCH($B10,AEO23_Table_21._Residential_Sec!$C$8:$C$93,0),MATCH(AB$4,AEO23_Table_21._Residential_Sec!$E$5:$AJ$5,0))*About!$A$35*About!$B$38</f>
        <v>1142730550.529264</v>
      </c>
      <c r="AC10" s="17">
        <f>INDEX(AEO23_Table_21._Residential_Sec!$E$8:$AJ$93,MATCH($B10,AEO23_Table_21._Residential_Sec!$C$8:$C$93,0),MATCH(AC$4,AEO23_Table_21._Residential_Sec!$E$5:$AJ$5,0))*About!$A$35*About!$B$38</f>
        <v>1206232222.9120052</v>
      </c>
      <c r="AD10" s="17">
        <f>INDEX(AEO23_Table_21._Residential_Sec!$E$8:$AJ$93,MATCH($B10,AEO23_Table_21._Residential_Sec!$C$8:$C$93,0),MATCH(AD$4,AEO23_Table_21._Residential_Sec!$E$5:$AJ$5,0))*About!$A$35*About!$B$38</f>
        <v>1267837266.4395692</v>
      </c>
      <c r="AE10" s="17">
        <f>INDEX(AEO23_Table_21._Residential_Sec!$E$8:$AJ$93,MATCH($B10,AEO23_Table_21._Residential_Sec!$C$8:$C$93,0),MATCH(AE$4,AEO23_Table_21._Residential_Sec!$E$5:$AJ$5,0))*About!$A$35*About!$B$38</f>
        <v>1333060980.305027</v>
      </c>
      <c r="AF10" s="17">
        <f>INDEX(AEO23_Table_21._Residential_Sec!$E$8:$AJ$93,MATCH($B10,AEO23_Table_21._Residential_Sec!$C$8:$C$93,0),MATCH(AF$4,AEO23_Table_21._Residential_Sec!$E$5:$AJ$5,0))*About!$A$35*About!$B$38</f>
        <v>1399043484.9121671</v>
      </c>
      <c r="AG10" s="17">
        <f>INDEX(AEO23_Table_21._Residential_Sec!$E$8:$AJ$93,MATCH($B10,AEO23_Table_21._Residential_Sec!$C$8:$C$93,0),MATCH(AG$4,AEO23_Table_21._Residential_Sec!$E$5:$AJ$5,0))*About!$A$35*About!$B$38</f>
        <v>1470182588.7136726</v>
      </c>
      <c r="AH10" s="17">
        <f>INDEX(AEO23_Table_21._Residential_Sec!$E$8:$AJ$93,MATCH($B10,AEO23_Table_21._Residential_Sec!$C$8:$C$93,0),MATCH(AH$4,AEO23_Table_21._Residential_Sec!$E$5:$AJ$5,0))*About!$A$35*About!$B$38</f>
        <v>1536925570.3942361</v>
      </c>
    </row>
    <row r="11" spans="1:34"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row>
    <row r="12" spans="1:34"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row>
    <row r="13" spans="1:34"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row>
    <row r="14" spans="1:34"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row>
    <row r="15" spans="1:34"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row>
    <row r="16" spans="1:34"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row>
    <row r="17" spans="1:34"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row>
    <row r="18" spans="1:34"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row>
    <row r="19" spans="1:34"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row>
    <row r="20" spans="1:34"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row>
    <row r="22" spans="1:34" x14ac:dyDescent="0.25">
      <c r="C22" s="1" t="s">
        <v>172</v>
      </c>
    </row>
    <row r="23" spans="1:34" x14ac:dyDescent="0.25">
      <c r="C23" s="1" t="s">
        <v>166</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spans="1:34"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row>
    <row r="25" spans="1:34" x14ac:dyDescent="0.25">
      <c r="A25" s="3" t="s">
        <v>473</v>
      </c>
      <c r="B25" t="str">
        <f>AEO23_Table_21._Residential_Sec!$C$90</f>
        <v>AEO.2023.REF2023.CNSM_NA_COMM_CHP_FCL_NA_NA_TRLBTU.A</v>
      </c>
      <c r="C25" t="s">
        <v>7</v>
      </c>
      <c r="D25" s="17"/>
      <c r="E25" s="17">
        <f>INDEX(AEO22_Table_21._Residential_Sec!$E$8:$AK$93,MATCH($A25,AEO22_Table_21._Residential_Sec!$C$8:$C$93,0),MATCH(E$4,AEO22_Table_21._Residential_Sec!$E$5:$AK$5,0))*About!$A$36*About!$B$38</f>
        <v>0</v>
      </c>
      <c r="F25" s="17">
        <f>INDEX(AEO23_Table_21._Residential_Sec!$E$8:$AJ$93,MATCH($B25,AEO23_Table_21._Residential_Sec!$C$8:$C$93,0),MATCH(F$4,AEO23_Table_21._Residential_Sec!$E$5:$AJ$5,0))*About!$A$36*About!$B$38</f>
        <v>0</v>
      </c>
      <c r="G25" s="17">
        <f>INDEX(AEO23_Table_21._Residential_Sec!$E$8:$AJ$93,MATCH($B25,AEO23_Table_21._Residential_Sec!$C$8:$C$93,0),MATCH(G$4,AEO23_Table_21._Residential_Sec!$E$5:$AJ$5,0))*About!$A$36*About!$B$38</f>
        <v>0</v>
      </c>
      <c r="H25" s="17">
        <f>INDEX(AEO23_Table_21._Residential_Sec!$E$8:$AJ$93,MATCH($B25,AEO23_Table_21._Residential_Sec!$C$8:$C$93,0),MATCH(H$4,AEO23_Table_21._Residential_Sec!$E$5:$AJ$5,0))*About!$A$36*About!$B$38</f>
        <v>0</v>
      </c>
      <c r="I25" s="17">
        <f>INDEX(AEO23_Table_21._Residential_Sec!$E$8:$AJ$93,MATCH($B25,AEO23_Table_21._Residential_Sec!$C$8:$C$93,0),MATCH(I$4,AEO23_Table_21._Residential_Sec!$E$5:$AJ$5,0))*About!$A$36*About!$B$38</f>
        <v>0</v>
      </c>
      <c r="J25" s="17">
        <f>INDEX(AEO23_Table_21._Residential_Sec!$E$8:$AJ$93,MATCH($B25,AEO23_Table_21._Residential_Sec!$C$8:$C$93,0),MATCH(J$4,AEO23_Table_21._Residential_Sec!$E$5:$AJ$5,0))*About!$A$36*About!$B$38</f>
        <v>0</v>
      </c>
      <c r="K25" s="17">
        <f>INDEX(AEO23_Table_21._Residential_Sec!$E$8:$AJ$93,MATCH($B25,AEO23_Table_21._Residential_Sec!$C$8:$C$93,0),MATCH(K$4,AEO23_Table_21._Residential_Sec!$E$5:$AJ$5,0))*About!$A$36*About!$B$38</f>
        <v>0</v>
      </c>
      <c r="L25" s="17">
        <f>INDEX(AEO23_Table_21._Residential_Sec!$E$8:$AJ$93,MATCH($B25,AEO23_Table_21._Residential_Sec!$C$8:$C$93,0),MATCH(L$4,AEO23_Table_21._Residential_Sec!$E$5:$AJ$5,0))*About!$A$36*About!$B$38</f>
        <v>0</v>
      </c>
      <c r="M25" s="17">
        <f>INDEX(AEO23_Table_21._Residential_Sec!$E$8:$AJ$93,MATCH($B25,AEO23_Table_21._Residential_Sec!$C$8:$C$93,0),MATCH(M$4,AEO23_Table_21._Residential_Sec!$E$5:$AJ$5,0))*About!$A$36*About!$B$38</f>
        <v>0</v>
      </c>
      <c r="N25" s="17">
        <f>INDEX(AEO23_Table_21._Residential_Sec!$E$8:$AJ$93,MATCH($B25,AEO23_Table_21._Residential_Sec!$C$8:$C$93,0),MATCH(N$4,AEO23_Table_21._Residential_Sec!$E$5:$AJ$5,0))*About!$A$36*About!$B$38</f>
        <v>0</v>
      </c>
      <c r="O25" s="17">
        <f>INDEX(AEO23_Table_21._Residential_Sec!$E$8:$AJ$93,MATCH($B25,AEO23_Table_21._Residential_Sec!$C$8:$C$93,0),MATCH(O$4,AEO23_Table_21._Residential_Sec!$E$5:$AJ$5,0))*About!$A$36*About!$B$38</f>
        <v>0</v>
      </c>
      <c r="P25" s="17">
        <f>INDEX(AEO23_Table_21._Residential_Sec!$E$8:$AJ$93,MATCH($B25,AEO23_Table_21._Residential_Sec!$C$8:$C$93,0),MATCH(P$4,AEO23_Table_21._Residential_Sec!$E$5:$AJ$5,0))*About!$A$36*About!$B$38</f>
        <v>0.56075447259774958</v>
      </c>
      <c r="Q25" s="17">
        <f>INDEX(AEO23_Table_21._Residential_Sec!$E$8:$AJ$93,MATCH($B25,AEO23_Table_21._Residential_Sec!$C$8:$C$93,0),MATCH(Q$4,AEO23_Table_21._Residential_Sec!$E$5:$AJ$5,0))*About!$A$36*About!$B$38</f>
        <v>1.6822634177932485</v>
      </c>
      <c r="R25" s="17">
        <f>INDEX(AEO23_Table_21._Residential_Sec!$E$8:$AJ$93,MATCH($B25,AEO23_Table_21._Residential_Sec!$C$8:$C$93,0),MATCH(R$4,AEO23_Table_21._Residential_Sec!$E$5:$AJ$5,0))*About!$A$36*About!$B$38</f>
        <v>8.037480773901077</v>
      </c>
      <c r="S25" s="17">
        <f>INDEX(AEO23_Table_21._Residential_Sec!$E$8:$AJ$93,MATCH($B25,AEO23_Table_21._Residential_Sec!$C$8:$C$93,0),MATCH(S$4,AEO23_Table_21._Residential_Sec!$E$5:$AJ$5,0))*About!$A$36*About!$B$38</f>
        <v>20.187161013518985</v>
      </c>
      <c r="T25" s="17">
        <f>INDEX(AEO23_Table_21._Residential_Sec!$E$8:$AJ$93,MATCH($B25,AEO23_Table_21._Residential_Sec!$C$8:$C$93,0),MATCH(T$4,AEO23_Table_21._Residential_Sec!$E$5:$AJ$5,0))*About!$A$36*About!$B$38</f>
        <v>44.299603335222208</v>
      </c>
      <c r="U25" s="17">
        <f>INDEX(AEO23_Table_21._Residential_Sec!$E$8:$AJ$93,MATCH($B25,AEO23_Table_21._Residential_Sec!$C$8:$C$93,0),MATCH(U$4,AEO23_Table_21._Residential_Sec!$E$5:$AJ$5,0))*About!$A$36*About!$B$38</f>
        <v>88.599206670444417</v>
      </c>
      <c r="V25" s="17">
        <f>INDEX(AEO23_Table_21._Residential_Sec!$E$8:$AJ$93,MATCH($B25,AEO23_Table_21._Residential_Sec!$C$8:$C$93,0),MATCH(V$4,AEO23_Table_21._Residential_Sec!$E$5:$AJ$5,0))*About!$A$36*About!$B$38</f>
        <v>173.46005019023718</v>
      </c>
      <c r="W25" s="17">
        <f>INDEX(AEO23_Table_21._Residential_Sec!$E$8:$AJ$93,MATCH($B25,AEO23_Table_21._Residential_Sec!$C$8:$C$93,0),MATCH(W$4,AEO23_Table_21._Residential_Sec!$E$5:$AJ$5,0))*About!$A$36*About!$B$38</f>
        <v>328.04136646968351</v>
      </c>
      <c r="X25" s="17">
        <f>INDEX(AEO23_Table_21._Residential_Sec!$E$8:$AJ$93,MATCH($B25,AEO23_Table_21._Residential_Sec!$C$8:$C$93,0),MATCH(X$4,AEO23_Table_21._Residential_Sec!$E$5:$AJ$5,0))*About!$A$36*About!$B$38</f>
        <v>612.53080223427503</v>
      </c>
      <c r="Y25" s="17">
        <f>INDEX(AEO23_Table_21._Residential_Sec!$E$8:$AJ$93,MATCH($B25,AEO23_Table_21._Residential_Sec!$C$8:$C$93,0),MATCH(Y$4,AEO23_Table_21._Residential_Sec!$E$5:$AJ$5,0))*About!$A$36*About!$B$38</f>
        <v>1130.854853072128</v>
      </c>
      <c r="Z25" s="17">
        <f>INDEX(AEO23_Table_21._Residential_Sec!$E$8:$AJ$93,MATCH($B25,AEO23_Table_21._Residential_Sec!$C$8:$C$93,0),MATCH(Z$4,AEO23_Table_21._Residential_Sec!$E$5:$AJ$5,0))*About!$A$36*About!$B$38</f>
        <v>1648.8050675949164</v>
      </c>
      <c r="AA25" s="17">
        <f>INDEX(AEO23_Table_21._Residential_Sec!$E$8:$AJ$93,MATCH($B25,AEO23_Table_21._Residential_Sec!$C$8:$C$93,0),MATCH(AA$4,AEO23_Table_21._Residential_Sec!$E$5:$AJ$5,0))*About!$A$36*About!$B$38</f>
        <v>2167.8767910628994</v>
      </c>
      <c r="AB25" s="17">
        <f>INDEX(AEO23_Table_21._Residential_Sec!$E$8:$AJ$93,MATCH($B25,AEO23_Table_21._Residential_Sec!$C$8:$C$93,0),MATCH(AB$4,AEO23_Table_21._Residential_Sec!$E$5:$AJ$5,0))*About!$A$36*About!$B$38</f>
        <v>2688.0700234760784</v>
      </c>
      <c r="AC25" s="17">
        <f>INDEX(AEO23_Table_21._Residential_Sec!$E$8:$AJ$93,MATCH($B25,AEO23_Table_21._Residential_Sec!$C$8:$C$93,0),MATCH(AC$4,AEO23_Table_21._Residential_Sec!$E$5:$AJ$5,0))*About!$A$36*About!$B$38</f>
        <v>3209.5716829919857</v>
      </c>
      <c r="AD25" s="17">
        <f>INDEX(AEO23_Table_21._Residential_Sec!$E$8:$AJ$93,MATCH($B25,AEO23_Table_21._Residential_Sec!$C$8:$C$93,0),MATCH(AD$4,AEO23_Table_21._Residential_Sec!$E$5:$AJ$5,0))*About!$A$36*About!$B$38</f>
        <v>3731.6340969804901</v>
      </c>
      <c r="AE25" s="17">
        <f>INDEX(AEO23_Table_21._Residential_Sec!$E$8:$AJ$93,MATCH($B25,AEO23_Table_21._Residential_Sec!$C$8:$C$93,0),MATCH(AE$4,AEO23_Table_21._Residential_Sec!$E$5:$AJ$5,0))*About!$A$36*About!$B$38</f>
        <v>4255.0049380717237</v>
      </c>
      <c r="AF25" s="17">
        <f>INDEX(AEO23_Table_21._Residential_Sec!$E$8:$AJ$93,MATCH($B25,AEO23_Table_21._Residential_Sec!$C$8:$C$93,0),MATCH(AF$4,AEO23_Table_21._Residential_Sec!$E$5:$AJ$5,0))*About!$A$36*About!$B$38</f>
        <v>4778.188861005423</v>
      </c>
      <c r="AG25" s="17">
        <f>INDEX(AEO23_Table_21._Residential_Sec!$E$8:$AJ$93,MATCH($B25,AEO23_Table_21._Residential_Sec!$C$8:$C$93,0),MATCH(AG$4,AEO23_Table_21._Residential_Sec!$E$5:$AJ$5,0))*About!$A$36*About!$B$38</f>
        <v>5300.4381931514608</v>
      </c>
      <c r="AH25" s="17">
        <f>INDEX(AEO23_Table_21._Residential_Sec!$E$8:$AJ$93,MATCH($B25,AEO23_Table_21._Residential_Sec!$C$8:$C$93,0),MATCH(AH$4,AEO23_Table_21._Residential_Sec!$E$5:$AJ$5,0))*About!$A$36*About!$B$38</f>
        <v>5822.3136889824336</v>
      </c>
    </row>
    <row r="26" spans="1:34"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row>
    <row r="27" spans="1:34"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row>
    <row r="28" spans="1:34" x14ac:dyDescent="0.25">
      <c r="A28" s="3" t="s">
        <v>477</v>
      </c>
      <c r="B28" s="3" t="str">
        <f>AEO23_Table_21._Residential_Sec!$C$92</f>
        <v>AEO.2023.REF2023.CNSM_NA_COMM_CHP_WND_NA_NA_TRLBTU.A</v>
      </c>
      <c r="C28" t="s">
        <v>63</v>
      </c>
      <c r="D28" s="17"/>
      <c r="E28" s="17">
        <f>INDEX(AEO22_Table_21._Residential_Sec!$E$8:$AK$93,MATCH($A28,AEO22_Table_21._Residential_Sec!$C$8:$C$93,0),MATCH(E$4,AEO22_Table_21._Residential_Sec!$E$5:$AK$5,0))*About!$A$36*About!$B$38</f>
        <v>3466.5841495992872</v>
      </c>
      <c r="F28" s="17">
        <f>INDEX(AEO23_Table_21._Residential_Sec!$E$8:$AJ$93,MATCH($B28,AEO23_Table_21._Residential_Sec!$C$8:$C$93,0),MATCH(F$4,AEO23_Table_21._Residential_Sec!$E$5:$AJ$5,0))*About!$A$36*About!$B$38</f>
        <v>104898.47000728568</v>
      </c>
      <c r="G28" s="17">
        <f>INDEX(AEO23_Table_21._Residential_Sec!$E$8:$AJ$93,MATCH($B28,AEO23_Table_21._Residential_Sec!$C$8:$C$93,0),MATCH(G$4,AEO23_Table_21._Residential_Sec!$E$5:$AJ$5,0))*About!$A$36*About!$B$38</f>
        <v>112786.04241884561</v>
      </c>
      <c r="H28" s="17">
        <f>INDEX(AEO23_Table_21._Residential_Sec!$E$8:$AJ$93,MATCH($B28,AEO23_Table_21._Residential_Sec!$C$8:$C$93,0),MATCH(H$4,AEO23_Table_21._Residential_Sec!$E$5:$AJ$5,0))*About!$A$36*About!$B$38</f>
        <v>123111.40144094551</v>
      </c>
      <c r="I28" s="17">
        <f>INDEX(AEO23_Table_21._Residential_Sec!$E$8:$AJ$93,MATCH($B28,AEO23_Table_21._Residential_Sec!$C$8:$C$93,0),MATCH(I$4,AEO23_Table_21._Residential_Sec!$E$5:$AJ$5,0))*About!$A$36*About!$B$38</f>
        <v>131726.6462397798</v>
      </c>
      <c r="J28" s="17">
        <f>INDEX(AEO23_Table_21._Residential_Sec!$E$8:$AJ$93,MATCH($B28,AEO23_Table_21._Residential_Sec!$C$8:$C$93,0),MATCH(J$4,AEO23_Table_21._Residential_Sec!$E$5:$AJ$5,0))*About!$A$36*About!$B$38</f>
        <v>139771.22990366712</v>
      </c>
      <c r="K28" s="17">
        <f>INDEX(AEO23_Table_21._Residential_Sec!$E$8:$AJ$93,MATCH($B28,AEO23_Table_21._Residential_Sec!$C$8:$C$93,0),MATCH(K$4,AEO23_Table_21._Residential_Sec!$E$5:$AJ$5,0))*About!$A$36*About!$B$38</f>
        <v>149673.78005342832</v>
      </c>
      <c r="L28" s="17">
        <f>INDEX(AEO23_Table_21._Residential_Sec!$E$8:$AJ$93,MATCH($B28,AEO23_Table_21._Residential_Sec!$C$8:$C$93,0),MATCH(L$4,AEO23_Table_21._Residential_Sec!$E$5:$AJ$5,0))*About!$A$36*About!$B$38</f>
        <v>159601.19031814134</v>
      </c>
      <c r="M28" s="17">
        <f>INDEX(AEO23_Table_21._Residential_Sec!$E$8:$AJ$93,MATCH($B28,AEO23_Table_21._Residential_Sec!$C$8:$C$93,0),MATCH(M$4,AEO23_Table_21._Residential_Sec!$E$5:$AJ$5,0))*About!$A$36*About!$B$38</f>
        <v>169459.4408645673</v>
      </c>
      <c r="N28" s="17">
        <f>INDEX(AEO23_Table_21._Residential_Sec!$E$8:$AJ$93,MATCH($B28,AEO23_Table_21._Residential_Sec!$C$8:$C$93,0),MATCH(N$4,AEO23_Table_21._Residential_Sec!$E$5:$AJ$5,0))*About!$A$36*About!$B$38</f>
        <v>179488.160770663</v>
      </c>
      <c r="O28" s="17">
        <f>INDEX(AEO23_Table_21._Residential_Sec!$E$8:$AJ$93,MATCH($B28,AEO23_Table_21._Residential_Sec!$C$8:$C$93,0),MATCH(O$4,AEO23_Table_21._Residential_Sec!$E$5:$AJ$5,0))*About!$A$36*About!$B$38</f>
        <v>190081.3735125071</v>
      </c>
      <c r="P28" s="17">
        <f>INDEX(AEO23_Table_21._Residential_Sec!$E$8:$AJ$93,MATCH($B28,AEO23_Table_21._Residential_Sec!$C$8:$C$93,0),MATCH(P$4,AEO23_Table_21._Residential_Sec!$E$5:$AJ$5,0))*About!$A$36*About!$B$38</f>
        <v>200295.5162308751</v>
      </c>
      <c r="Q28" s="17">
        <f>INDEX(AEO23_Table_21._Residential_Sec!$E$8:$AJ$93,MATCH($B28,AEO23_Table_21._Residential_Sec!$C$8:$C$93,0),MATCH(Q$4,AEO23_Table_21._Residential_Sec!$E$5:$AJ$5,0))*About!$A$36*About!$B$38</f>
        <v>209672.63943981219</v>
      </c>
      <c r="R28" s="17">
        <f>INDEX(AEO23_Table_21._Residential_Sec!$E$8:$AJ$93,MATCH($B28,AEO23_Table_21._Residential_Sec!$C$8:$C$93,0),MATCH(R$4,AEO23_Table_21._Residential_Sec!$E$5:$AJ$5,0))*About!$A$36*About!$B$38</f>
        <v>209776.00518092769</v>
      </c>
      <c r="S28" s="17">
        <f>INDEX(AEO23_Table_21._Residential_Sec!$E$8:$AJ$93,MATCH($B28,AEO23_Table_21._Residential_Sec!$C$8:$C$93,0),MATCH(S$4,AEO23_Table_21._Residential_Sec!$E$5:$AJ$5,0))*About!$A$36*About!$B$38</f>
        <v>210624.98745244072</v>
      </c>
      <c r="T28" s="17">
        <f>INDEX(AEO23_Table_21._Residential_Sec!$E$8:$AJ$93,MATCH($B28,AEO23_Table_21._Residential_Sec!$C$8:$C$93,0),MATCH(T$4,AEO23_Table_21._Residential_Sec!$E$5:$AJ$5,0))*About!$A$36*About!$B$38</f>
        <v>210541.24811786608</v>
      </c>
      <c r="U28" s="17">
        <f>INDEX(AEO23_Table_21._Residential_Sec!$E$8:$AJ$93,MATCH($B28,AEO23_Table_21._Residential_Sec!$C$8:$C$93,0),MATCH(U$4,AEO23_Table_21._Residential_Sec!$E$5:$AJ$5,0))*About!$A$36*About!$B$38</f>
        <v>210801.8120294665</v>
      </c>
      <c r="V28" s="17">
        <f>INDEX(AEO23_Table_21._Residential_Sec!$E$8:$AJ$93,MATCH($B28,AEO23_Table_21._Residential_Sec!$C$8:$C$93,0),MATCH(V$4,AEO23_Table_21._Residential_Sec!$E$5:$AJ$5,0))*About!$A$36*About!$B$38</f>
        <v>210918.63587792439</v>
      </c>
      <c r="W28" s="17">
        <f>INDEX(AEO23_Table_21._Residential_Sec!$E$8:$AJ$93,MATCH($B28,AEO23_Table_21._Residential_Sec!$C$8:$C$93,0),MATCH(W$4,AEO23_Table_21._Residential_Sec!$E$5:$AJ$5,0))*About!$A$36*About!$B$38</f>
        <v>211308.36023637984</v>
      </c>
      <c r="X28" s="17">
        <f>INDEX(AEO23_Table_21._Residential_Sec!$E$8:$AJ$93,MATCH($B28,AEO23_Table_21._Residential_Sec!$C$8:$C$93,0),MATCH(X$4,AEO23_Table_21._Residential_Sec!$E$5:$AJ$5,0))*About!$A$36*About!$B$38</f>
        <v>212236.22197037155</v>
      </c>
      <c r="Y28" s="17">
        <f>INDEX(AEO23_Table_21._Residential_Sec!$E$8:$AJ$93,MATCH($B28,AEO23_Table_21._Residential_Sec!$C$8:$C$93,0),MATCH(Y$4,AEO23_Table_21._Residential_Sec!$E$5:$AJ$5,0))*About!$A$36*About!$B$38</f>
        <v>213765.39941714564</v>
      </c>
      <c r="Z28" s="17">
        <f>INDEX(AEO23_Table_21._Residential_Sec!$E$8:$AJ$93,MATCH($B28,AEO23_Table_21._Residential_Sec!$C$8:$C$93,0),MATCH(Z$4,AEO23_Table_21._Residential_Sec!$E$5:$AJ$5,0))*About!$A$36*About!$B$38</f>
        <v>214175.49785477214</v>
      </c>
      <c r="AA28" s="17">
        <f>INDEX(AEO23_Table_21._Residential_Sec!$E$8:$AJ$93,MATCH($B28,AEO23_Table_21._Residential_Sec!$C$8:$C$93,0),MATCH(AA$4,AEO23_Table_21._Residential_Sec!$E$5:$AJ$5,0))*About!$A$36*About!$B$38</f>
        <v>215744.48886910063</v>
      </c>
      <c r="AB28" s="17">
        <f>INDEX(AEO23_Table_21._Residential_Sec!$E$8:$AJ$93,MATCH($B28,AEO23_Table_21._Residential_Sec!$C$8:$C$93,0),MATCH(AB$4,AEO23_Table_21._Residential_Sec!$E$5:$AJ$5,0))*About!$A$36*About!$B$38</f>
        <v>217221.32923176556</v>
      </c>
      <c r="AC28" s="17">
        <f>INDEX(AEO23_Table_21._Residential_Sec!$E$8:$AJ$93,MATCH($B28,AEO23_Table_21._Residential_Sec!$C$8:$C$93,0),MATCH(AC$4,AEO23_Table_21._Residential_Sec!$E$5:$AJ$5,0))*About!$A$36*About!$B$38</f>
        <v>218777.79672953938</v>
      </c>
      <c r="AD28" s="17">
        <f>INDEX(AEO23_Table_21._Residential_Sec!$E$8:$AJ$93,MATCH($B28,AEO23_Table_21._Residential_Sec!$C$8:$C$93,0),MATCH(AD$4,AEO23_Table_21._Residential_Sec!$E$5:$AJ$5,0))*About!$A$36*About!$B$38</f>
        <v>220063.41981704847</v>
      </c>
      <c r="AE28" s="17">
        <f>INDEX(AEO23_Table_21._Residential_Sec!$E$8:$AJ$93,MATCH($B28,AEO23_Table_21._Residential_Sec!$C$8:$C$93,0),MATCH(AE$4,AEO23_Table_21._Residential_Sec!$E$5:$AJ$5,0))*About!$A$36*About!$B$38</f>
        <v>221140.4422407512</v>
      </c>
      <c r="AF28" s="17">
        <f>INDEX(AEO23_Table_21._Residential_Sec!$E$8:$AJ$93,MATCH($B28,AEO23_Table_21._Residential_Sec!$C$8:$C$93,0),MATCH(AF$4,AEO23_Table_21._Residential_Sec!$E$5:$AJ$5,0))*About!$A$36*About!$B$38</f>
        <v>221846.43212175177</v>
      </c>
      <c r="AG28" s="17">
        <f>INDEX(AEO23_Table_21._Residential_Sec!$E$8:$AJ$93,MATCH($B28,AEO23_Table_21._Residential_Sec!$C$8:$C$93,0),MATCH(AG$4,AEO23_Table_21._Residential_Sec!$E$5:$AJ$5,0))*About!$A$36*About!$B$38</f>
        <v>223163.27054156887</v>
      </c>
      <c r="AH28" s="17">
        <f>INDEX(AEO23_Table_21._Residential_Sec!$E$8:$AJ$93,MATCH($B28,AEO23_Table_21._Residential_Sec!$C$8:$C$93,0),MATCH(AH$4,AEO23_Table_21._Residential_Sec!$E$5:$AJ$5,0))*About!$A$36*About!$B$38</f>
        <v>222781.95750020238</v>
      </c>
    </row>
    <row r="29" spans="1:34" x14ac:dyDescent="0.25">
      <c r="A29" s="3" t="s">
        <v>475</v>
      </c>
      <c r="B29" s="3" t="str">
        <f>AEO23_Table_21._Residential_Sec!$C$91</f>
        <v>AEO.2023.REF2023.CNSM_NA_COMM_CHP_SLR_PHTVL_NA_TRLBTU.A</v>
      </c>
      <c r="C29" t="s">
        <v>10</v>
      </c>
      <c r="D29" s="17"/>
      <c r="E29" s="17">
        <f>INDEX(AEO22_Table_21._Residential_Sec!$E$8:$AK$93,MATCH($A29,AEO22_Table_21._Residential_Sec!$C$8:$C$93,0),MATCH(E$4,AEO22_Table_21._Residential_Sec!$E$5:$AK$5,0))*About!$A$36*About!$B$38</f>
        <v>6274537.3110175673</v>
      </c>
      <c r="F29" s="17">
        <f>INDEX(AEO23_Table_21._Residential_Sec!$E$8:$AJ$93,MATCH($B29,AEO23_Table_21._Residential_Sec!$C$8:$C$93,0),MATCH(F$4,AEO23_Table_21._Residential_Sec!$E$5:$AJ$5,0))*About!$A$36*About!$B$38</f>
        <v>59952515.832996033</v>
      </c>
      <c r="G29" s="17">
        <f>INDEX(AEO23_Table_21._Residential_Sec!$E$8:$AJ$93,MATCH($B29,AEO23_Table_21._Residential_Sec!$C$8:$C$93,0),MATCH(G$4,AEO23_Table_21._Residential_Sec!$E$5:$AJ$5,0))*About!$A$36*About!$B$38</f>
        <v>66015456.929814622</v>
      </c>
      <c r="H29" s="17">
        <f>INDEX(AEO23_Table_21._Residential_Sec!$E$8:$AJ$93,MATCH($B29,AEO23_Table_21._Residential_Sec!$C$8:$C$93,0),MATCH(H$4,AEO23_Table_21._Residential_Sec!$E$5:$AJ$5,0))*About!$A$36*About!$B$38</f>
        <v>74253534.718934655</v>
      </c>
      <c r="I29" s="17">
        <f>INDEX(AEO23_Table_21._Residential_Sec!$E$8:$AJ$93,MATCH($B29,AEO23_Table_21._Residential_Sec!$C$8:$C$93,0),MATCH(I$4,AEO23_Table_21._Residential_Sec!$E$5:$AJ$5,0))*About!$A$36*About!$B$38</f>
        <v>81202192.178175345</v>
      </c>
      <c r="J29" s="17">
        <f>INDEX(AEO23_Table_21._Residential_Sec!$E$8:$AJ$93,MATCH($B29,AEO23_Table_21._Residential_Sec!$C$8:$C$93,0),MATCH(J$4,AEO23_Table_21._Residential_Sec!$E$5:$AJ$5,0))*About!$A$36*About!$B$38</f>
        <v>87988608.041204572</v>
      </c>
      <c r="K29" s="17">
        <f>INDEX(AEO23_Table_21._Residential_Sec!$E$8:$AJ$93,MATCH($B29,AEO23_Table_21._Residential_Sec!$C$8:$C$93,0),MATCH(K$4,AEO23_Table_21._Residential_Sec!$E$5:$AJ$5,0))*About!$A$36*About!$B$38</f>
        <v>95286744.510402322</v>
      </c>
      <c r="L29" s="17">
        <f>INDEX(AEO23_Table_21._Residential_Sec!$E$8:$AJ$93,MATCH($B29,AEO23_Table_21._Residential_Sec!$C$8:$C$93,0),MATCH(L$4,AEO23_Table_21._Residential_Sec!$E$5:$AJ$5,0))*About!$A$36*About!$B$38</f>
        <v>102463390.9062576</v>
      </c>
      <c r="M29" s="17">
        <f>INDEX(AEO23_Table_21._Residential_Sec!$E$8:$AJ$93,MATCH($B29,AEO23_Table_21._Residential_Sec!$C$8:$C$93,0),MATCH(M$4,AEO23_Table_21._Residential_Sec!$E$5:$AJ$5,0))*About!$A$36*About!$B$38</f>
        <v>110199091.94098599</v>
      </c>
      <c r="N29" s="17">
        <f>INDEX(AEO23_Table_21._Residential_Sec!$E$8:$AJ$93,MATCH($B29,AEO23_Table_21._Residential_Sec!$C$8:$C$93,0),MATCH(N$4,AEO23_Table_21._Residential_Sec!$E$5:$AJ$5,0))*About!$A$36*About!$B$38</f>
        <v>118694729.86691491</v>
      </c>
      <c r="O29" s="17">
        <f>INDEX(AEO23_Table_21._Residential_Sec!$E$8:$AJ$93,MATCH($B29,AEO23_Table_21._Residential_Sec!$C$8:$C$93,0),MATCH(O$4,AEO23_Table_21._Residential_Sec!$E$5:$AJ$5,0))*About!$A$36*About!$B$38</f>
        <v>127656111.57904962</v>
      </c>
      <c r="P29" s="17">
        <f>INDEX(AEO23_Table_21._Residential_Sec!$E$8:$AJ$93,MATCH($B29,AEO23_Table_21._Residential_Sec!$C$8:$C$93,0),MATCH(P$4,AEO23_Table_21._Residential_Sec!$E$5:$AJ$5,0))*About!$A$36*About!$B$38</f>
        <v>137067116.88164815</v>
      </c>
      <c r="Q29" s="17">
        <f>INDEX(AEO23_Table_21._Residential_Sec!$E$8:$AJ$93,MATCH($B29,AEO23_Table_21._Residential_Sec!$C$8:$C$93,0),MATCH(Q$4,AEO23_Table_21._Residential_Sec!$E$5:$AJ$5,0))*About!$A$36*About!$B$38</f>
        <v>146156879.40500283</v>
      </c>
      <c r="R29" s="17">
        <f>INDEX(AEO23_Table_21._Residential_Sec!$E$8:$AJ$93,MATCH($B29,AEO23_Table_21._Residential_Sec!$C$8:$C$93,0),MATCH(R$4,AEO23_Table_21._Residential_Sec!$E$5:$AJ$5,0))*About!$A$36*About!$B$38</f>
        <v>156247516.32461751</v>
      </c>
      <c r="S29" s="17">
        <f>INDEX(AEO23_Table_21._Residential_Sec!$E$8:$AJ$93,MATCH($B29,AEO23_Table_21._Residential_Sec!$C$8:$C$93,0),MATCH(S$4,AEO23_Table_21._Residential_Sec!$E$5:$AJ$5,0))*About!$A$36*About!$B$38</f>
        <v>165052885.86197686</v>
      </c>
      <c r="T29" s="17">
        <f>INDEX(AEO23_Table_21._Residential_Sec!$E$8:$AJ$93,MATCH($B29,AEO23_Table_21._Residential_Sec!$C$8:$C$93,0),MATCH(T$4,AEO23_Table_21._Residential_Sec!$E$5:$AJ$5,0))*About!$A$36*About!$B$38</f>
        <v>173695352.11284709</v>
      </c>
      <c r="U29" s="17">
        <f>INDEX(AEO23_Table_21._Residential_Sec!$E$8:$AJ$93,MATCH($B29,AEO23_Table_21._Residential_Sec!$C$8:$C$93,0),MATCH(U$4,AEO23_Table_21._Residential_Sec!$E$5:$AJ$5,0))*About!$A$36*About!$B$38</f>
        <v>182164932.89994332</v>
      </c>
      <c r="V29" s="17">
        <f>INDEX(AEO23_Table_21._Residential_Sec!$E$8:$AJ$93,MATCH($B29,AEO23_Table_21._Residential_Sec!$C$8:$C$93,0),MATCH(V$4,AEO23_Table_21._Residential_Sec!$E$5:$AJ$5,0))*About!$A$36*About!$B$38</f>
        <v>191137757.36784586</v>
      </c>
      <c r="W29" s="17">
        <f>INDEX(AEO23_Table_21._Residential_Sec!$E$8:$AJ$93,MATCH($B29,AEO23_Table_21._Residential_Sec!$C$8:$C$93,0),MATCH(W$4,AEO23_Table_21._Residential_Sec!$E$5:$AJ$5,0))*About!$A$36*About!$B$38</f>
        <v>201325093.59248766</v>
      </c>
      <c r="X29" s="17">
        <f>INDEX(AEO23_Table_21._Residential_Sec!$E$8:$AJ$93,MATCH($B29,AEO23_Table_21._Residential_Sec!$C$8:$C$93,0),MATCH(X$4,AEO23_Table_21._Residential_Sec!$E$5:$AJ$5,0))*About!$A$36*About!$B$38</f>
        <v>211678789.59418768</v>
      </c>
      <c r="Y29" s="17">
        <f>INDEX(AEO23_Table_21._Residential_Sec!$E$8:$AJ$93,MATCH($B29,AEO23_Table_21._Residential_Sec!$C$8:$C$93,0),MATCH(Y$4,AEO23_Table_21._Residential_Sec!$E$5:$AJ$5,0))*About!$A$36*About!$B$38</f>
        <v>223854915.01473328</v>
      </c>
      <c r="Z29" s="17">
        <f>INDEX(AEO23_Table_21._Residential_Sec!$E$8:$AJ$93,MATCH($B29,AEO23_Table_21._Residential_Sec!$C$8:$C$93,0),MATCH(Z$4,AEO23_Table_21._Residential_Sec!$E$5:$AJ$5,0))*About!$A$36*About!$B$38</f>
        <v>235847772.97628105</v>
      </c>
      <c r="AA29" s="17">
        <f>INDEX(AEO23_Table_21._Residential_Sec!$E$8:$AJ$93,MATCH($B29,AEO23_Table_21._Residential_Sec!$C$8:$C$93,0),MATCH(AA$4,AEO23_Table_21._Residential_Sec!$E$5:$AJ$5,0))*About!$A$36*About!$B$38</f>
        <v>248770954.75779164</v>
      </c>
      <c r="AB29" s="17">
        <f>INDEX(AEO23_Table_21._Residential_Sec!$E$8:$AJ$93,MATCH($B29,AEO23_Table_21._Residential_Sec!$C$8:$C$93,0),MATCH(AB$4,AEO23_Table_21._Residential_Sec!$E$5:$AJ$5,0))*About!$A$36*About!$B$38</f>
        <v>262700601.47073588</v>
      </c>
      <c r="AC29" s="17">
        <f>INDEX(AEO23_Table_21._Residential_Sec!$E$8:$AJ$93,MATCH($B29,AEO23_Table_21._Residential_Sec!$C$8:$C$93,0),MATCH(AC$4,AEO23_Table_21._Residential_Sec!$E$5:$AJ$5,0))*About!$A$36*About!$B$38</f>
        <v>277298905.08799487</v>
      </c>
      <c r="AD29" s="17">
        <f>INDEX(AEO23_Table_21._Residential_Sec!$E$8:$AJ$93,MATCH($B29,AEO23_Table_21._Residential_Sec!$C$8:$C$93,0),MATCH(AD$4,AEO23_Table_21._Residential_Sec!$E$5:$AJ$5,0))*About!$A$36*About!$B$38</f>
        <v>291461195.56043065</v>
      </c>
      <c r="AE29" s="17">
        <f>INDEX(AEO23_Table_21._Residential_Sec!$E$8:$AJ$93,MATCH($B29,AEO23_Table_21._Residential_Sec!$C$8:$C$93,0),MATCH(AE$4,AEO23_Table_21._Residential_Sec!$E$5:$AJ$5,0))*About!$A$36*About!$B$38</f>
        <v>306455376.69497287</v>
      </c>
      <c r="AF29" s="17">
        <f>INDEX(AEO23_Table_21._Residential_Sec!$E$8:$AJ$93,MATCH($B29,AEO23_Table_21._Residential_Sec!$C$8:$C$93,0),MATCH(AF$4,AEO23_Table_21._Residential_Sec!$E$5:$AJ$5,0))*About!$A$36*About!$B$38</f>
        <v>321623995.08783287</v>
      </c>
      <c r="AG29" s="17">
        <f>INDEX(AEO23_Table_21._Residential_Sec!$E$8:$AJ$93,MATCH($B29,AEO23_Table_21._Residential_Sec!$C$8:$C$93,0),MATCH(AG$4,AEO23_Table_21._Residential_Sec!$E$5:$AJ$5,0))*About!$A$36*About!$B$38</f>
        <v>337978056.28632718</v>
      </c>
      <c r="AH29" s="17">
        <f>INDEX(AEO23_Table_21._Residential_Sec!$E$8:$AJ$93,MATCH($B29,AEO23_Table_21._Residential_Sec!$C$8:$C$93,0),MATCH(AH$4,AEO23_Table_21._Residential_Sec!$E$5:$AJ$5,0))*About!$A$36*About!$B$38</f>
        <v>353321499.60576373</v>
      </c>
    </row>
    <row r="30" spans="1:34"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row>
    <row r="31" spans="1:34"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row>
    <row r="32" spans="1:34"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row>
    <row r="33" spans="1:34"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row>
    <row r="34" spans="1:34"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row>
    <row r="35" spans="1:34"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row>
    <row r="36" spans="1:34"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row>
    <row r="37" spans="1:34"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row>
    <row r="38" spans="1:34"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row>
    <row r="39" spans="1:34"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row>
    <row r="40" spans="1:34" x14ac:dyDescent="0.25">
      <c r="B40" s="18" t="s">
        <v>181</v>
      </c>
    </row>
    <row r="41" spans="1:34" x14ac:dyDescent="0.25">
      <c r="B41" s="1" t="s">
        <v>174</v>
      </c>
    </row>
    <row r="42" spans="1:34" x14ac:dyDescent="0.25">
      <c r="C42" s="1" t="s">
        <v>165</v>
      </c>
      <c r="E42">
        <v>2021</v>
      </c>
      <c r="F42">
        <v>2022</v>
      </c>
      <c r="G42">
        <v>2023</v>
      </c>
      <c r="H42">
        <v>2024</v>
      </c>
      <c r="I42">
        <v>2025</v>
      </c>
      <c r="J42">
        <v>2026</v>
      </c>
      <c r="K42">
        <v>2027</v>
      </c>
      <c r="L42">
        <v>2028</v>
      </c>
      <c r="M42">
        <v>2029</v>
      </c>
      <c r="N42">
        <v>2030</v>
      </c>
      <c r="O42">
        <v>2031</v>
      </c>
      <c r="P42">
        <v>2032</v>
      </c>
      <c r="Q42">
        <v>2033</v>
      </c>
      <c r="R42">
        <v>2034</v>
      </c>
      <c r="S42">
        <v>2035</v>
      </c>
      <c r="T42">
        <v>2036</v>
      </c>
      <c r="U42">
        <v>2037</v>
      </c>
      <c r="V42">
        <v>2038</v>
      </c>
      <c r="W42">
        <v>2039</v>
      </c>
      <c r="X42">
        <v>2040</v>
      </c>
      <c r="Y42">
        <v>2041</v>
      </c>
      <c r="Z42">
        <v>2042</v>
      </c>
      <c r="AA42">
        <v>2043</v>
      </c>
      <c r="AB42">
        <v>2044</v>
      </c>
      <c r="AC42">
        <v>2045</v>
      </c>
      <c r="AD42">
        <v>2046</v>
      </c>
      <c r="AE42">
        <v>2047</v>
      </c>
      <c r="AF42">
        <v>2048</v>
      </c>
      <c r="AG42">
        <v>2049</v>
      </c>
      <c r="AH42">
        <v>2050</v>
      </c>
    </row>
    <row r="43" spans="1:34"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row>
    <row r="44" spans="1:34" x14ac:dyDescent="0.25">
      <c r="A44" s="3" t="s">
        <v>465</v>
      </c>
      <c r="B44" s="3" t="str">
        <f>AEO23_Table_21._Residential_Sec!$C$82</f>
        <v>AEO.2023.REF2023.GEN_NA_COMM_CHP_FCL_NA_NA_MILLKWH.A</v>
      </c>
      <c r="C44" t="s">
        <v>7</v>
      </c>
      <c r="D44" s="17"/>
      <c r="E44" s="17">
        <f>INDEX(AEO22_Table_21._Residential_Sec!$E$8:$AK$93,MATCH($A44,AEO22_Table_21._Residential_Sec!$C$8:$C$93,0),MATCH(E$4,AEO22_Table_21._Residential_Sec!$E$5:$AK$5,0))*gigwatt_to_megawatt*Percent_Urban</f>
        <v>0</v>
      </c>
      <c r="F44" s="17">
        <f>INDEX(AEO23_Table_21._Residential_Sec!$E$8:$AJ$93,MATCH($B44,AEO23_Table_21._Residential_Sec!$C$8:$C$93,0),MATCH(F$4,AEO23_Table_21._Residential_Sec!$E$5:$AJ$5,0))*gigwatt_to_megawatt*Percent_Urban</f>
        <v>0</v>
      </c>
      <c r="G44" s="17">
        <f>INDEX(AEO23_Table_21._Residential_Sec!$E$8:$AJ$93,MATCH($B44,AEO23_Table_21._Residential_Sec!$C$8:$C$93,0),MATCH(G$4,AEO23_Table_21._Residential_Sec!$E$5:$AJ$5,0))*gigwatt_to_megawatt*Percent_Urban</f>
        <v>0</v>
      </c>
      <c r="H44" s="17">
        <f>INDEX(AEO23_Table_21._Residential_Sec!$E$8:$AJ$93,MATCH($B44,AEO23_Table_21._Residential_Sec!$C$8:$C$93,0),MATCH(H$4,AEO23_Table_21._Residential_Sec!$E$5:$AJ$5,0))*gigwatt_to_megawatt*Percent_Urban</f>
        <v>0</v>
      </c>
      <c r="I44" s="17">
        <f>INDEX(AEO23_Table_21._Residential_Sec!$E$8:$AJ$93,MATCH($B44,AEO23_Table_21._Residential_Sec!$C$8:$C$93,0),MATCH(I$4,AEO23_Table_21._Residential_Sec!$E$5:$AJ$5,0))*gigwatt_to_megawatt*Percent_Urban</f>
        <v>0</v>
      </c>
      <c r="J44" s="17">
        <f>INDEX(AEO23_Table_21._Residential_Sec!$E$8:$AJ$93,MATCH($B44,AEO23_Table_21._Residential_Sec!$C$8:$C$93,0),MATCH(J$4,AEO23_Table_21._Residential_Sec!$E$5:$AJ$5,0))*gigwatt_to_megawatt*Percent_Urban</f>
        <v>0</v>
      </c>
      <c r="K44" s="17">
        <f>INDEX(AEO23_Table_21._Residential_Sec!$E$8:$AJ$93,MATCH($B44,AEO23_Table_21._Residential_Sec!$C$8:$C$93,0),MATCH(K$4,AEO23_Table_21._Residential_Sec!$E$5:$AJ$5,0))*gigwatt_to_megawatt*Percent_Urban</f>
        <v>0</v>
      </c>
      <c r="L44" s="17">
        <f>INDEX(AEO23_Table_21._Residential_Sec!$E$8:$AJ$93,MATCH($B44,AEO23_Table_21._Residential_Sec!$C$8:$C$93,0),MATCH(L$4,AEO23_Table_21._Residential_Sec!$E$5:$AJ$5,0))*gigwatt_to_megawatt*Percent_Urban</f>
        <v>0</v>
      </c>
      <c r="M44" s="17">
        <f>INDEX(AEO23_Table_21._Residential_Sec!$E$8:$AJ$93,MATCH($B44,AEO23_Table_21._Residential_Sec!$C$8:$C$93,0),MATCH(M$4,AEO23_Table_21._Residential_Sec!$E$5:$AJ$5,0))*gigwatt_to_megawatt*Percent_Urban</f>
        <v>0</v>
      </c>
      <c r="N44" s="17">
        <f>INDEX(AEO23_Table_21._Residential_Sec!$E$8:$AJ$93,MATCH($B44,AEO23_Table_21._Residential_Sec!$C$8:$C$93,0),MATCH(N$4,AEO23_Table_21._Residential_Sec!$E$5:$AJ$5,0))*gigwatt_to_megawatt*Percent_Urban</f>
        <v>0</v>
      </c>
      <c r="O44" s="17">
        <f>INDEX(AEO23_Table_21._Residential_Sec!$E$8:$AJ$93,MATCH($B44,AEO23_Table_21._Residential_Sec!$C$8:$C$93,0),MATCH(O$4,AEO23_Table_21._Residential_Sec!$E$5:$AJ$5,0))*gigwatt_to_megawatt*Percent_Urban</f>
        <v>0</v>
      </c>
      <c r="P44" s="17">
        <f>INDEX(AEO23_Table_21._Residential_Sec!$E$8:$AJ$93,MATCH($B44,AEO23_Table_21._Residential_Sec!$C$8:$C$93,0),MATCH(P$4,AEO23_Table_21._Residential_Sec!$E$5:$AJ$5,0))*gigwatt_to_megawatt*Percent_Urban</f>
        <v>0</v>
      </c>
      <c r="Q44" s="17">
        <f>INDEX(AEO23_Table_21._Residential_Sec!$E$8:$AJ$93,MATCH($B44,AEO23_Table_21._Residential_Sec!$C$8:$C$93,0),MATCH(Q$4,AEO23_Table_21._Residential_Sec!$E$5:$AJ$5,0))*gigwatt_to_megawatt*Percent_Urban</f>
        <v>8.130818424674168E-4</v>
      </c>
      <c r="R44" s="17">
        <f>INDEX(AEO23_Table_21._Residential_Sec!$E$8:$AJ$93,MATCH($B44,AEO23_Table_21._Residential_Sec!$C$8:$C$93,0),MATCH(R$4,AEO23_Table_21._Residential_Sec!$E$5:$AJ$5,0))*gigwatt_to_megawatt*Percent_Urban</f>
        <v>4.8784910548045008E-3</v>
      </c>
      <c r="S44" s="17">
        <f>INDEX(AEO23_Table_21._Residential_Sec!$E$8:$AJ$93,MATCH($B44,AEO23_Table_21._Residential_Sec!$C$8:$C$93,0),MATCH(S$4,AEO23_Table_21._Residential_Sec!$E$5:$AJ$5,0))*gigwatt_to_megawatt*Percent_Urban</f>
        <v>1.1383145794543834E-2</v>
      </c>
      <c r="T44" s="17">
        <f>INDEX(AEO23_Table_21._Residential_Sec!$E$8:$AJ$93,MATCH($B44,AEO23_Table_21._Residential_Sec!$C$8:$C$93,0),MATCH(T$4,AEO23_Table_21._Residential_Sec!$E$5:$AJ$5,0))*gigwatt_to_megawatt*Percent_Urban</f>
        <v>2.5205537116489918E-2</v>
      </c>
      <c r="U44" s="17">
        <f>INDEX(AEO23_Table_21._Residential_Sec!$E$8:$AJ$93,MATCH($B44,AEO23_Table_21._Residential_Sec!$C$8:$C$93,0),MATCH(U$4,AEO23_Table_21._Residential_Sec!$E$5:$AJ$5,0))*gigwatt_to_megawatt*Percent_Urban</f>
        <v>5.0411074232979837E-2</v>
      </c>
      <c r="V44" s="17">
        <f>INDEX(AEO23_Table_21._Residential_Sec!$E$8:$AJ$93,MATCH($B44,AEO23_Table_21._Residential_Sec!$C$8:$C$93,0),MATCH(V$4,AEO23_Table_21._Residential_Sec!$E$5:$AJ$5,0))*gigwatt_to_megawatt*Percent_Urban</f>
        <v>9.9195984781024843E-2</v>
      </c>
      <c r="W44" s="17">
        <f>INDEX(AEO23_Table_21._Residential_Sec!$E$8:$AJ$93,MATCH($B44,AEO23_Table_21._Residential_Sec!$C$8:$C$93,0),MATCH(W$4,AEO23_Table_21._Residential_Sec!$E$5:$AJ$5,0))*gigwatt_to_megawatt*Percent_Urban</f>
        <v>0.18700882376750586</v>
      </c>
      <c r="X44" s="17">
        <f>INDEX(AEO23_Table_21._Residential_Sec!$E$8:$AJ$93,MATCH($B44,AEO23_Table_21._Residential_Sec!$C$8:$C$93,0),MATCH(X$4,AEO23_Table_21._Residential_Sec!$E$5:$AJ$5,0))*gigwatt_to_megawatt*Percent_Urban</f>
        <v>0.35043827410345663</v>
      </c>
      <c r="Y44" s="17">
        <f>INDEX(AEO23_Table_21._Residential_Sec!$E$8:$AJ$93,MATCH($B44,AEO23_Table_21._Residential_Sec!$C$8:$C$93,0),MATCH(Y$4,AEO23_Table_21._Residential_Sec!$E$5:$AJ$5,0))*gigwatt_to_megawatt*Percent_Urban</f>
        <v>0.64883931028899866</v>
      </c>
      <c r="Z44" s="17">
        <f>INDEX(AEO23_Table_21._Residential_Sec!$E$8:$AJ$93,MATCH($B44,AEO23_Table_21._Residential_Sec!$C$8:$C$93,0),MATCH(Z$4,AEO23_Table_21._Residential_Sec!$E$5:$AJ$5,0))*gigwatt_to_megawatt*Percent_Urban</f>
        <v>0.94724034647454058</v>
      </c>
      <c r="AA44" s="17">
        <f>INDEX(AEO23_Table_21._Residential_Sec!$E$8:$AJ$93,MATCH($B44,AEO23_Table_21._Residential_Sec!$C$8:$C$93,0),MATCH(AA$4,AEO23_Table_21._Residential_Sec!$E$5:$AJ$5,0))*gigwatt_to_megawatt*Percent_Urban</f>
        <v>1.2472675463450174</v>
      </c>
      <c r="AB44" s="17">
        <f>INDEX(AEO23_Table_21._Residential_Sec!$E$8:$AJ$93,MATCH($B44,AEO23_Table_21._Residential_Sec!$C$8:$C$93,0),MATCH(AB$4,AEO23_Table_21._Residential_Sec!$E$5:$AJ$5,0))*gigwatt_to_megawatt*Percent_Urban</f>
        <v>1.5481078280579617</v>
      </c>
      <c r="AC44" s="17">
        <f>INDEX(AEO23_Table_21._Residential_Sec!$E$8:$AJ$93,MATCH($B44,AEO23_Table_21._Residential_Sec!$C$8:$C$93,0),MATCH(AC$4,AEO23_Table_21._Residential_Sec!$E$5:$AJ$5,0))*gigwatt_to_megawatt*Percent_Urban</f>
        <v>1.8505742734558404</v>
      </c>
      <c r="AD44" s="17">
        <f>INDEX(AEO23_Table_21._Residential_Sec!$E$8:$AJ$93,MATCH($B44,AEO23_Table_21._Residential_Sec!$C$8:$C$93,0),MATCH(AD$4,AEO23_Table_21._Residential_Sec!$E$5:$AJ$5,0))*gigwatt_to_megawatt*Percent_Urban</f>
        <v>2.1538538006961869</v>
      </c>
      <c r="AE44" s="17">
        <f>INDEX(AEO23_Table_21._Residential_Sec!$E$8:$AJ$93,MATCH($B44,AEO23_Table_21._Residential_Sec!$C$8:$C$93,0),MATCH(AE$4,AEO23_Table_21._Residential_Sec!$E$5:$AJ$5,0))*gigwatt_to_megawatt*Percent_Urban</f>
        <v>2.4587594916214681</v>
      </c>
      <c r="AF44" s="17">
        <f>INDEX(AEO23_Table_21._Residential_Sec!$E$8:$AJ$93,MATCH($B44,AEO23_Table_21._Residential_Sec!$C$8:$C$93,0),MATCH(AF$4,AEO23_Table_21._Residential_Sec!$E$5:$AJ$5,0))*gigwatt_to_megawatt*Percent_Urban</f>
        <v>2.7644782643892167</v>
      </c>
      <c r="AG44" s="17">
        <f>INDEX(AEO23_Table_21._Residential_Sec!$E$8:$AJ$93,MATCH($B44,AEO23_Table_21._Residential_Sec!$C$8:$C$93,0),MATCH(AG$4,AEO23_Table_21._Residential_Sec!$E$5:$AJ$5,0))*gigwatt_to_megawatt*Percent_Urban</f>
        <v>3.0701970371569653</v>
      </c>
      <c r="AH44" s="17">
        <f>INDEX(AEO23_Table_21._Residential_Sec!$E$8:$AJ$93,MATCH($B44,AEO23_Table_21._Residential_Sec!$C$8:$C$93,0),MATCH(AH$4,AEO23_Table_21._Residential_Sec!$E$5:$AJ$5,0))*gigwatt_to_megawatt*Percent_Urban</f>
        <v>3.3759158099247144</v>
      </c>
    </row>
    <row r="45" spans="1:34"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row>
    <row r="46" spans="1:34"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row>
    <row r="47" spans="1:34" x14ac:dyDescent="0.25">
      <c r="A47" s="3" t="s">
        <v>469</v>
      </c>
      <c r="B47" s="3" t="str">
        <f>AEO23_Table_21._Residential_Sec!$C$79</f>
        <v>AEO.2023.REF2023.CAP_NA_RESD_CHP_WND_NA_NA_MW.A</v>
      </c>
      <c r="C47" t="s">
        <v>63</v>
      </c>
      <c r="D47" s="17"/>
      <c r="E47" s="17">
        <f>INDEX(AEO22_Table_21._Residential_Sec!$E$8:$AK$93,MATCH($A47,AEO22_Table_21._Residential_Sec!$C$8:$C$93,0),MATCH(E$4,AEO22_Table_21._Residential_Sec!$E$5:$AK$5,0))*gigwatt_to_megawatt*Percent_Urban</f>
        <v>11.571780781996274</v>
      </c>
      <c r="F47" s="17">
        <f>INDEX(AEO23_Table_21._Residential_Sec!$E$8:$AJ$93,MATCH($B47,AEO23_Table_21._Residential_Sec!$C$8:$C$93,0),MATCH(F$4,AEO23_Table_21._Residential_Sec!$E$5:$AJ$5,0))*gigwatt_to_megawatt*Percent_Urban</f>
        <v>51.588416740872667</v>
      </c>
      <c r="G47" s="17">
        <f>INDEX(AEO23_Table_21._Residential_Sec!$E$8:$AJ$93,MATCH($B47,AEO23_Table_21._Residential_Sec!$C$8:$C$93,0),MATCH(G$4,AEO23_Table_21._Residential_Sec!$E$5:$AJ$5,0))*gigwatt_to_megawatt*Percent_Urban</f>
        <v>56.193712296608112</v>
      </c>
      <c r="H47" s="17">
        <f>INDEX(AEO23_Table_21._Residential_Sec!$E$8:$AJ$93,MATCH($B47,AEO23_Table_21._Residential_Sec!$C$8:$C$93,0),MATCH(H$4,AEO23_Table_21._Residential_Sec!$E$5:$AJ$5,0))*gigwatt_to_megawatt*Percent_Urban</f>
        <v>61.138062980652471</v>
      </c>
      <c r="I47" s="17">
        <f>INDEX(AEO23_Table_21._Residential_Sec!$E$8:$AJ$93,MATCH($B47,AEO23_Table_21._Residential_Sec!$C$8:$C$93,0),MATCH(I$4,AEO23_Table_21._Residential_Sec!$E$5:$AJ$5,0))*gigwatt_to_megawatt*Percent_Urban</f>
        <v>66.278366388731484</v>
      </c>
      <c r="J47" s="17">
        <f>INDEX(AEO23_Table_21._Residential_Sec!$E$8:$AJ$93,MATCH($B47,AEO23_Table_21._Residential_Sec!$C$8:$C$93,0),MATCH(J$4,AEO23_Table_21._Residential_Sec!$E$5:$AJ$5,0))*gigwatt_to_megawatt*Percent_Urban</f>
        <v>71.519491945276442</v>
      </c>
      <c r="K47" s="17">
        <f>INDEX(AEO23_Table_21._Residential_Sec!$E$8:$AJ$93,MATCH($B47,AEO23_Table_21._Residential_Sec!$C$8:$C$93,0),MATCH(K$4,AEO23_Table_21._Residential_Sec!$E$5:$AJ$5,0))*gigwatt_to_megawatt*Percent_Urban</f>
        <v>76.821598640006471</v>
      </c>
      <c r="L47" s="17">
        <f>INDEX(AEO23_Table_21._Residential_Sec!$E$8:$AJ$93,MATCH($B47,AEO23_Table_21._Residential_Sec!$C$8:$C$93,0),MATCH(L$4,AEO23_Table_21._Residential_Sec!$E$5:$AJ$5,0))*gigwatt_to_megawatt*Percent_Urban</f>
        <v>82.141593135270782</v>
      </c>
      <c r="M47" s="17">
        <f>INDEX(AEO23_Table_21._Residential_Sec!$E$8:$AJ$93,MATCH($B47,AEO23_Table_21._Residential_Sec!$C$8:$C$93,0),MATCH(M$4,AEO23_Table_21._Residential_Sec!$E$5:$AJ$5,0))*gigwatt_to_megawatt*Percent_Urban</f>
        <v>87.46321379422001</v>
      </c>
      <c r="N47" s="17">
        <f>INDEX(AEO23_Table_21._Residential_Sec!$E$8:$AJ$93,MATCH($B47,AEO23_Table_21._Residential_Sec!$C$8:$C$93,0),MATCH(N$4,AEO23_Table_21._Residential_Sec!$E$5:$AJ$5,0))*gigwatt_to_megawatt*Percent_Urban</f>
        <v>92.764507407107587</v>
      </c>
      <c r="O47" s="17">
        <f>INDEX(AEO23_Table_21._Residential_Sec!$E$8:$AJ$93,MATCH($B47,AEO23_Table_21._Residential_Sec!$C$8:$C$93,0),MATCH(O$4,AEO23_Table_21._Residential_Sec!$E$5:$AJ$5,0))*gigwatt_to_megawatt*Percent_Urban</f>
        <v>98.047100137618386</v>
      </c>
      <c r="P47" s="17">
        <f>INDEX(AEO23_Table_21._Residential_Sec!$E$8:$AJ$93,MATCH($B47,AEO23_Table_21._Residential_Sec!$C$8:$C$93,0),MATCH(P$4,AEO23_Table_21._Residential_Sec!$E$5:$AJ$5,0))*gigwatt_to_megawatt*Percent_Urban</f>
        <v>103.31830972233465</v>
      </c>
      <c r="Q47" s="17">
        <f>INDEX(AEO23_Table_21._Residential_Sec!$E$8:$AJ$93,MATCH($B47,AEO23_Table_21._Residential_Sec!$C$8:$C$93,0),MATCH(Q$4,AEO23_Table_21._Residential_Sec!$E$5:$AJ$5,0))*gigwatt_to_megawatt*Percent_Urban</f>
        <v>108.39112733748885</v>
      </c>
      <c r="R47" s="17">
        <f>INDEX(AEO23_Table_21._Residential_Sec!$E$8:$AJ$93,MATCH($B47,AEO23_Table_21._Residential_Sec!$C$8:$C$93,0),MATCH(R$4,AEO23_Table_21._Residential_Sec!$E$5:$AJ$5,0))*gigwatt_to_megawatt*Percent_Urban</f>
        <v>108.39356658301628</v>
      </c>
      <c r="S47" s="17">
        <f>INDEX(AEO23_Table_21._Residential_Sec!$E$8:$AJ$93,MATCH($B47,AEO23_Table_21._Residential_Sec!$C$8:$C$93,0),MATCH(S$4,AEO23_Table_21._Residential_Sec!$E$5:$AJ$5,0))*gigwatt_to_megawatt*Percent_Urban</f>
        <v>108.39844507407106</v>
      </c>
      <c r="T47" s="17">
        <f>INDEX(AEO23_Table_21._Residential_Sec!$E$8:$AJ$93,MATCH($B47,AEO23_Table_21._Residential_Sec!$C$8:$C$93,0),MATCH(T$4,AEO23_Table_21._Residential_Sec!$E$5:$AJ$5,0))*gigwatt_to_megawatt*Percent_Urban</f>
        <v>108.40901513802316</v>
      </c>
      <c r="U47" s="17">
        <f>INDEX(AEO23_Table_21._Residential_Sec!$E$8:$AJ$93,MATCH($B47,AEO23_Table_21._Residential_Sec!$C$8:$C$93,0),MATCH(U$4,AEO23_Table_21._Residential_Sec!$E$5:$AJ$5,0))*gigwatt_to_megawatt*Percent_Urban</f>
        <v>108.42690293855743</v>
      </c>
      <c r="V47" s="17">
        <f>INDEX(AEO23_Table_21._Residential_Sec!$E$8:$AJ$93,MATCH($B47,AEO23_Table_21._Residential_Sec!$C$8:$C$93,0),MATCH(V$4,AEO23_Table_21._Residential_Sec!$E$5:$AJ$5,0))*gigwatt_to_megawatt*Percent_Urban</f>
        <v>108.46186545778352</v>
      </c>
      <c r="W47" s="17">
        <f>INDEX(AEO23_Table_21._Residential_Sec!$E$8:$AJ$93,MATCH($B47,AEO23_Table_21._Residential_Sec!$C$8:$C$93,0),MATCH(W$4,AEO23_Table_21._Residential_Sec!$E$5:$AJ$5,0))*gigwatt_to_megawatt*Percent_Urban</f>
        <v>108.525285841496</v>
      </c>
      <c r="X47" s="17">
        <f>INDEX(AEO23_Table_21._Residential_Sec!$E$8:$AJ$93,MATCH($B47,AEO23_Table_21._Residential_Sec!$C$8:$C$93,0),MATCH(X$4,AEO23_Table_21._Residential_Sec!$E$5:$AJ$5,0))*gigwatt_to_megawatt*Percent_Urban</f>
        <v>108.64236962681129</v>
      </c>
      <c r="Y47" s="17">
        <f>INDEX(AEO23_Table_21._Residential_Sec!$E$8:$AJ$93,MATCH($B47,AEO23_Table_21._Residential_Sec!$C$8:$C$93,0),MATCH(Y$4,AEO23_Table_21._Residential_Sec!$E$5:$AJ$5,0))*gigwatt_to_megawatt*Percent_Urban</f>
        <v>108.85539706953776</v>
      </c>
      <c r="Z47" s="17">
        <f>INDEX(AEO23_Table_21._Residential_Sec!$E$8:$AJ$93,MATCH($B47,AEO23_Table_21._Residential_Sec!$C$8:$C$93,0),MATCH(Z$4,AEO23_Table_21._Residential_Sec!$E$5:$AJ$5,0))*gigwatt_to_megawatt*Percent_Urban</f>
        <v>109.06923759410668</v>
      </c>
      <c r="AA47" s="17">
        <f>INDEX(AEO23_Table_21._Residential_Sec!$E$8:$AJ$93,MATCH($B47,AEO23_Table_21._Residential_Sec!$C$8:$C$93,0),MATCH(AA$4,AEO23_Table_21._Residential_Sec!$E$5:$AJ$5,0))*gigwatt_to_megawatt*Percent_Urban</f>
        <v>109.28470428236054</v>
      </c>
      <c r="AB47" s="17">
        <f>INDEX(AEO23_Table_21._Residential_Sec!$E$8:$AJ$93,MATCH($B47,AEO23_Table_21._Residential_Sec!$C$8:$C$93,0),MATCH(AB$4,AEO23_Table_21._Residential_Sec!$E$5:$AJ$5,0))*gigwatt_to_megawatt*Percent_Urban</f>
        <v>109.50017097061439</v>
      </c>
      <c r="AC47" s="17">
        <f>INDEX(AEO23_Table_21._Residential_Sec!$E$8:$AJ$93,MATCH($B47,AEO23_Table_21._Residential_Sec!$C$8:$C$93,0),MATCH(AC$4,AEO23_Table_21._Residential_Sec!$E$5:$AJ$5,0))*gigwatt_to_megawatt*Percent_Urban</f>
        <v>109.71726382255322</v>
      </c>
      <c r="AD47" s="17">
        <f>INDEX(AEO23_Table_21._Residential_Sec!$E$8:$AJ$93,MATCH($B47,AEO23_Table_21._Residential_Sec!$C$8:$C$93,0),MATCH(AD$4,AEO23_Table_21._Residential_Sec!$E$5:$AJ$5,0))*gigwatt_to_megawatt*Percent_Urban</f>
        <v>109.93435667449201</v>
      </c>
      <c r="AE47" s="17">
        <f>INDEX(AEO23_Table_21._Residential_Sec!$E$8:$AJ$93,MATCH($B47,AEO23_Table_21._Residential_Sec!$C$8:$C$93,0),MATCH(AE$4,AEO23_Table_21._Residential_Sec!$E$5:$AJ$5,0))*gigwatt_to_megawatt*Percent_Urban</f>
        <v>110.15307569011576</v>
      </c>
      <c r="AF47" s="17">
        <f>INDEX(AEO23_Table_21._Residential_Sec!$E$8:$AJ$93,MATCH($B47,AEO23_Table_21._Residential_Sec!$C$8:$C$93,0),MATCH(AF$4,AEO23_Table_21._Residential_Sec!$E$5:$AJ$5,0))*gigwatt_to_megawatt*Percent_Urban</f>
        <v>110.37179470573949</v>
      </c>
      <c r="AG47" s="17">
        <f>INDEX(AEO23_Table_21._Residential_Sec!$E$8:$AJ$93,MATCH($B47,AEO23_Table_21._Residential_Sec!$C$8:$C$93,0),MATCH(AG$4,AEO23_Table_21._Residential_Sec!$E$5:$AJ$5,0))*gigwatt_to_megawatt*Percent_Urban</f>
        <v>110.59132680320567</v>
      </c>
      <c r="AH47" s="17">
        <f>INDEX(AEO23_Table_21._Residential_Sec!$E$8:$AJ$93,MATCH($B47,AEO23_Table_21._Residential_Sec!$C$8:$C$93,0),MATCH(AH$4,AEO23_Table_21._Residential_Sec!$E$5:$AJ$5,0))*gigwatt_to_megawatt*Percent_Urban</f>
        <v>110.81085890067189</v>
      </c>
    </row>
    <row r="48" spans="1:34" x14ac:dyDescent="0.25">
      <c r="A48" s="3" t="s">
        <v>467</v>
      </c>
      <c r="B48" s="3" t="str">
        <f>AEO23_Table_21._Residential_Sec!$C$78</f>
        <v>AEO.2023.REF2023.CAP_NA_RESD_CHP_SLR_PHTVL_NA_MW.A</v>
      </c>
      <c r="C48" t="s">
        <v>10</v>
      </c>
      <c r="D48" s="17"/>
      <c r="E48" s="17">
        <f>INDEX(AEO22_Table_21._Residential_Sec!$E$8:$AK$93,MATCH($A48,AEO22_Table_21._Residential_Sec!$C$8:$C$93,0),MATCH(E$4,AEO22_Table_21._Residential_Sec!$E$5:$AK$5,0))*gigwatt_to_megawatt*Percent_Urban</f>
        <v>17296.296503197602</v>
      </c>
      <c r="F48" s="17">
        <f>INDEX(AEO23_Table_21._Residential_Sec!$E$8:$AJ$93,MATCH($B48,AEO23_Table_21._Residential_Sec!$C$8:$C$93,0),MATCH(F$4,AEO23_Table_21._Residential_Sec!$E$5:$AJ$5,0))*gigwatt_to_megawatt*Percent_Urban</f>
        <v>21092.010533797456</v>
      </c>
      <c r="G48" s="17">
        <f>INDEX(AEO23_Table_21._Residential_Sec!$E$8:$AJ$93,MATCH($B48,AEO23_Table_21._Residential_Sec!$C$8:$C$93,0),MATCH(G$4,AEO23_Table_21._Residential_Sec!$E$5:$AJ$5,0))*gigwatt_to_megawatt*Percent_Urban</f>
        <v>23113.409236946489</v>
      </c>
      <c r="H48" s="17">
        <f>INDEX(AEO23_Table_21._Residential_Sec!$E$8:$AJ$93,MATCH($B48,AEO23_Table_21._Residential_Sec!$C$8:$C$93,0),MATCH(H$4,AEO23_Table_21._Residential_Sec!$E$5:$AJ$5,0))*gigwatt_to_megawatt*Percent_Urban</f>
        <v>25463.706863110172</v>
      </c>
      <c r="I48" s="17">
        <f>INDEX(AEO23_Table_21._Residential_Sec!$E$8:$AJ$93,MATCH($B48,AEO23_Table_21._Residential_Sec!$C$8:$C$93,0),MATCH(I$4,AEO23_Table_21._Residential_Sec!$E$5:$AJ$5,0))*gigwatt_to_megawatt*Percent_Urban</f>
        <v>27818.03818829434</v>
      </c>
      <c r="J48" s="17">
        <f>INDEX(AEO23_Table_21._Residential_Sec!$E$8:$AJ$93,MATCH($B48,AEO23_Table_21._Residential_Sec!$C$8:$C$93,0),MATCH(J$4,AEO23_Table_21._Residential_Sec!$E$5:$AJ$5,0))*gigwatt_to_megawatt*Percent_Urban</f>
        <v>30167.286125799401</v>
      </c>
      <c r="K48" s="17">
        <f>INDEX(AEO23_Table_21._Residential_Sec!$E$8:$AJ$93,MATCH($B48,AEO23_Table_21._Residential_Sec!$C$8:$C$93,0),MATCH(K$4,AEO23_Table_21._Residential_Sec!$E$5:$AJ$5,0))*gigwatt_to_megawatt*Percent_Urban</f>
        <v>32594.825713915645</v>
      </c>
      <c r="L48" s="17">
        <f>INDEX(AEO23_Table_21._Residential_Sec!$E$8:$AJ$93,MATCH($B48,AEO23_Table_21._Residential_Sec!$C$8:$C$93,0),MATCH(L$4,AEO23_Table_21._Residential_Sec!$E$5:$AJ$5,0))*gigwatt_to_megawatt*Percent_Urban</f>
        <v>35094.47021290374</v>
      </c>
      <c r="M48" s="17">
        <f>INDEX(AEO23_Table_21._Residential_Sec!$E$8:$AJ$93,MATCH($B48,AEO23_Table_21._Residential_Sec!$C$8:$C$93,0),MATCH(M$4,AEO23_Table_21._Residential_Sec!$E$5:$AJ$5,0))*gigwatt_to_megawatt*Percent_Urban</f>
        <v>37709.943098842385</v>
      </c>
      <c r="N48" s="17">
        <f>INDEX(AEO23_Table_21._Residential_Sec!$E$8:$AJ$93,MATCH($B48,AEO23_Table_21._Residential_Sec!$C$8:$C$93,0),MATCH(N$4,AEO23_Table_21._Residential_Sec!$E$5:$AJ$5,0))*gigwatt_to_megawatt*Percent_Urban</f>
        <v>40422.457302679504</v>
      </c>
      <c r="O48" s="17">
        <f>INDEX(AEO23_Table_21._Residential_Sec!$E$8:$AJ$93,MATCH($B48,AEO23_Table_21._Residential_Sec!$C$8:$C$93,0),MATCH(O$4,AEO23_Table_21._Residential_Sec!$E$5:$AJ$5,0))*gigwatt_to_megawatt*Percent_Urban</f>
        <v>43273.072644377884</v>
      </c>
      <c r="P48" s="17">
        <f>INDEX(AEO23_Table_21._Residential_Sec!$E$8:$AJ$93,MATCH($B48,AEO23_Table_21._Residential_Sec!$C$8:$C$93,0),MATCH(P$4,AEO23_Table_21._Residential_Sec!$E$5:$AJ$5,0))*gigwatt_to_megawatt*Percent_Urban</f>
        <v>46324.650920424188</v>
      </c>
      <c r="Q48" s="17">
        <f>INDEX(AEO23_Table_21._Residential_Sec!$E$8:$AJ$93,MATCH($B48,AEO23_Table_21._Residential_Sec!$C$8:$C$93,0),MATCH(Q$4,AEO23_Table_21._Residential_Sec!$E$5:$AJ$5,0))*gigwatt_to_megawatt*Percent_Urban</f>
        <v>49421.337350926893</v>
      </c>
      <c r="R48" s="17">
        <f>INDEX(AEO23_Table_21._Residential_Sec!$E$8:$AJ$93,MATCH($B48,AEO23_Table_21._Residential_Sec!$C$8:$C$93,0),MATCH(R$4,AEO23_Table_21._Residential_Sec!$E$5:$AJ$5,0))*gigwatt_to_megawatt*Percent_Urban</f>
        <v>52604.78611867562</v>
      </c>
      <c r="S48" s="17">
        <f>INDEX(AEO23_Table_21._Residential_Sec!$E$8:$AJ$93,MATCH($B48,AEO23_Table_21._Residential_Sec!$C$8:$C$93,0),MATCH(S$4,AEO23_Table_21._Residential_Sec!$E$5:$AJ$5,0))*gigwatt_to_megawatt*Percent_Urban</f>
        <v>55382.019197927628</v>
      </c>
      <c r="T48" s="17">
        <f>INDEX(AEO23_Table_21._Residential_Sec!$E$8:$AJ$93,MATCH($B48,AEO23_Table_21._Residential_Sec!$C$8:$C$93,0),MATCH(T$4,AEO23_Table_21._Residential_Sec!$E$5:$AJ$5,0))*gigwatt_to_megawatt*Percent_Urban</f>
        <v>58309.063419736085</v>
      </c>
      <c r="U48" s="17">
        <f>INDEX(AEO23_Table_21._Residential_Sec!$E$8:$AJ$93,MATCH($B48,AEO23_Table_21._Residential_Sec!$C$8:$C$93,0),MATCH(U$4,AEO23_Table_21._Residential_Sec!$E$5:$AJ$5,0))*gigwatt_to_megawatt*Percent_Urban</f>
        <v>61362.102803853304</v>
      </c>
      <c r="V48" s="17">
        <f>INDEX(AEO23_Table_21._Residential_Sec!$E$8:$AJ$93,MATCH($B48,AEO23_Table_21._Residential_Sec!$C$8:$C$93,0),MATCH(V$4,AEO23_Table_21._Residential_Sec!$E$5:$AJ$5,0))*gigwatt_to_megawatt*Percent_Urban</f>
        <v>64646.954260503517</v>
      </c>
      <c r="W48" s="17">
        <f>INDEX(AEO23_Table_21._Residential_Sec!$E$8:$AJ$93,MATCH($B48,AEO23_Table_21._Residential_Sec!$C$8:$C$93,0),MATCH(W$4,AEO23_Table_21._Residential_Sec!$E$5:$AJ$5,0))*gigwatt_to_megawatt*Percent_Urban</f>
        <v>68173.747163280175</v>
      </c>
      <c r="X48" s="17">
        <f>INDEX(AEO23_Table_21._Residential_Sec!$E$8:$AJ$93,MATCH($B48,AEO23_Table_21._Residential_Sec!$C$8:$C$93,0),MATCH(X$4,AEO23_Table_21._Residential_Sec!$E$5:$AJ$5,0))*gigwatt_to_megawatt*Percent_Urban</f>
        <v>71943.692191046706</v>
      </c>
      <c r="Y48" s="17">
        <f>INDEX(AEO23_Table_21._Residential_Sec!$E$8:$AJ$93,MATCH($B48,AEO23_Table_21._Residential_Sec!$C$8:$C$93,0),MATCH(Y$4,AEO23_Table_21._Residential_Sec!$E$5:$AJ$5,0))*gigwatt_to_megawatt*Percent_Urban</f>
        <v>75947.18034258885</v>
      </c>
      <c r="Z48" s="17">
        <f>INDEX(AEO23_Table_21._Residential_Sec!$E$8:$AJ$93,MATCH($B48,AEO23_Table_21._Residential_Sec!$C$8:$C$93,0),MATCH(Z$4,AEO23_Table_21._Residential_Sec!$E$5:$AJ$5,0))*gigwatt_to_megawatt*Percent_Urban</f>
        <v>80184.142505949974</v>
      </c>
      <c r="AA48" s="17">
        <f>INDEX(AEO23_Table_21._Residential_Sec!$E$8:$AJ$93,MATCH($B48,AEO23_Table_21._Residential_Sec!$C$8:$C$93,0),MATCH(AA$4,AEO23_Table_21._Residential_Sec!$E$5:$AJ$5,0))*gigwatt_to_megawatt*Percent_Urban</f>
        <v>84684.826138751727</v>
      </c>
      <c r="AB48" s="17">
        <f>INDEX(AEO23_Table_21._Residential_Sec!$E$8:$AJ$93,MATCH($B48,AEO23_Table_21._Residential_Sec!$C$8:$C$93,0),MATCH(AB$4,AEO23_Table_21._Residential_Sec!$E$5:$AJ$5,0))*gigwatt_to_megawatt*Percent_Urban</f>
        <v>89364.104011333271</v>
      </c>
      <c r="AC48" s="17">
        <f>INDEX(AEO23_Table_21._Residential_Sec!$E$8:$AJ$93,MATCH($B48,AEO23_Table_21._Residential_Sec!$C$8:$C$93,0),MATCH(AC$4,AEO23_Table_21._Residential_Sec!$E$5:$AJ$5,0))*gigwatt_to_megawatt*Percent_Urban</f>
        <v>94298.120425159883</v>
      </c>
      <c r="AD48" s="17">
        <f>INDEX(AEO23_Table_21._Residential_Sec!$E$8:$AJ$93,MATCH($B48,AEO23_Table_21._Residential_Sec!$C$8:$C$93,0),MATCH(AD$4,AEO23_Table_21._Residential_Sec!$E$5:$AJ$5,0))*gigwatt_to_megawatt*Percent_Urban</f>
        <v>99417.877255079729</v>
      </c>
      <c r="AE48" s="17">
        <f>INDEX(AEO23_Table_21._Residential_Sec!$E$8:$AJ$93,MATCH($B48,AEO23_Table_21._Residential_Sec!$C$8:$C$93,0),MATCH(AE$4,AEO23_Table_21._Residential_Sec!$E$5:$AJ$5,0))*gigwatt_to_megawatt*Percent_Urban</f>
        <v>104722.07763555412</v>
      </c>
      <c r="AF48" s="17">
        <f>INDEX(AEO23_Table_21._Residential_Sec!$E$8:$AJ$93,MATCH($B48,AEO23_Table_21._Residential_Sec!$C$8:$C$93,0),MATCH(AF$4,AEO23_Table_21._Residential_Sec!$E$5:$AJ$5,0))*gigwatt_to_megawatt*Percent_Urban</f>
        <v>110306.69286877681</v>
      </c>
      <c r="AG48" s="17">
        <f>INDEX(AEO23_Table_21._Residential_Sec!$E$8:$AJ$93,MATCH($B48,AEO23_Table_21._Residential_Sec!$C$8:$C$93,0),MATCH(AG$4,AEO23_Table_21._Residential_Sec!$E$5:$AJ$5,0))*gigwatt_to_megawatt*Percent_Urban</f>
        <v>116022.1858207723</v>
      </c>
      <c r="AH48" s="17">
        <f>INDEX(AEO23_Table_21._Residential_Sec!$E$8:$AJ$93,MATCH($B48,AEO23_Table_21._Residential_Sec!$C$8:$C$93,0),MATCH(AH$4,AEO23_Table_21._Residential_Sec!$E$5:$AJ$5,0))*gigwatt_to_megawatt*Percent_Urban</f>
        <v>121940.78824317978</v>
      </c>
    </row>
    <row r="49" spans="1:34"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row>
    <row r="50" spans="1:34"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row>
    <row r="51" spans="1:34"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row>
    <row r="52" spans="1:34"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row>
    <row r="53" spans="1:34"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row>
    <row r="54" spans="1:34"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row>
    <row r="55" spans="1:34"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row>
    <row r="56" spans="1:34"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row>
    <row r="57" spans="1:34"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row>
    <row r="58" spans="1:34"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row>
    <row r="60" spans="1:34" x14ac:dyDescent="0.25">
      <c r="B60" s="1" t="s">
        <v>175</v>
      </c>
    </row>
    <row r="61" spans="1:34" x14ac:dyDescent="0.25">
      <c r="C61" s="1" t="s">
        <v>165</v>
      </c>
      <c r="E61">
        <v>2021</v>
      </c>
      <c r="F61">
        <v>2022</v>
      </c>
      <c r="G61">
        <v>2023</v>
      </c>
      <c r="H61">
        <v>2024</v>
      </c>
      <c r="I61">
        <v>2025</v>
      </c>
      <c r="J61">
        <v>2026</v>
      </c>
      <c r="K61">
        <v>2027</v>
      </c>
      <c r="L61">
        <v>2028</v>
      </c>
      <c r="M61">
        <v>2029</v>
      </c>
      <c r="N61">
        <v>2030</v>
      </c>
      <c r="O61">
        <v>2031</v>
      </c>
      <c r="P61">
        <v>2032</v>
      </c>
      <c r="Q61">
        <v>2033</v>
      </c>
      <c r="R61">
        <v>2034</v>
      </c>
      <c r="S61">
        <v>2035</v>
      </c>
      <c r="T61">
        <v>2036</v>
      </c>
      <c r="U61">
        <v>2037</v>
      </c>
      <c r="V61">
        <v>2038</v>
      </c>
      <c r="W61">
        <v>2039</v>
      </c>
      <c r="X61">
        <v>2040</v>
      </c>
      <c r="Y61">
        <v>2041</v>
      </c>
      <c r="Z61">
        <v>2042</v>
      </c>
      <c r="AA61">
        <v>2043</v>
      </c>
      <c r="AB61">
        <v>2044</v>
      </c>
      <c r="AC61">
        <v>2045</v>
      </c>
      <c r="AD61">
        <v>2046</v>
      </c>
      <c r="AE61">
        <v>2047</v>
      </c>
      <c r="AF61">
        <v>2048</v>
      </c>
      <c r="AG61">
        <v>2049</v>
      </c>
      <c r="AH61">
        <v>2050</v>
      </c>
    </row>
    <row r="62" spans="1:34"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row>
    <row r="63" spans="1:34" x14ac:dyDescent="0.25">
      <c r="A63" s="3" t="s">
        <v>465</v>
      </c>
      <c r="B63" s="3" t="str">
        <f>AEO23_Table_21._Residential_Sec!$C$82</f>
        <v>AEO.2023.REF2023.GEN_NA_COMM_CHP_FCL_NA_NA_MILLKWH.A</v>
      </c>
      <c r="C63" t="s">
        <v>7</v>
      </c>
      <c r="D63" s="17"/>
      <c r="E63" s="17">
        <f>INDEX(AEO22_Table_21._Residential_Sec!$E$8:$AK$93,MATCH($A63,AEO22_Table_21._Residential_Sec!$C$8:$C$93,0),MATCH(E$4,AEO22_Table_21._Residential_Sec!$E$5:$AK$5,0))*gigwatt_to_megawatt*Percent_rural</f>
        <v>0</v>
      </c>
      <c r="F63" s="17">
        <f>INDEX(AEO23_Table_21._Residential_Sec!$E$8:$AJ$93,MATCH($B63,AEO23_Table_21._Residential_Sec!$C$8:$C$93,0),MATCH(F$4,AEO23_Table_21._Residential_Sec!$E$5:$AJ$5,0))*gigwatt_to_megawatt*Percent_rural</f>
        <v>0</v>
      </c>
      <c r="G63" s="17">
        <f>INDEX(AEO23_Table_21._Residential_Sec!$E$8:$AJ$93,MATCH($B63,AEO23_Table_21._Residential_Sec!$C$8:$C$93,0),MATCH(G$4,AEO23_Table_21._Residential_Sec!$E$5:$AJ$5,0))*gigwatt_to_megawatt*Percent_rural</f>
        <v>0</v>
      </c>
      <c r="H63" s="17">
        <f>INDEX(AEO23_Table_21._Residential_Sec!$E$8:$AJ$93,MATCH($B63,AEO23_Table_21._Residential_Sec!$C$8:$C$93,0),MATCH(H$4,AEO23_Table_21._Residential_Sec!$E$5:$AJ$5,0))*gigwatt_to_megawatt*Percent_rural</f>
        <v>0</v>
      </c>
      <c r="I63" s="17">
        <f>INDEX(AEO23_Table_21._Residential_Sec!$E$8:$AJ$93,MATCH($B63,AEO23_Table_21._Residential_Sec!$C$8:$C$93,0),MATCH(I$4,AEO23_Table_21._Residential_Sec!$E$5:$AJ$5,0))*gigwatt_to_megawatt*Percent_rural</f>
        <v>0</v>
      </c>
      <c r="J63" s="17">
        <f>INDEX(AEO23_Table_21._Residential_Sec!$E$8:$AJ$93,MATCH($B63,AEO23_Table_21._Residential_Sec!$C$8:$C$93,0),MATCH(J$4,AEO23_Table_21._Residential_Sec!$E$5:$AJ$5,0))*gigwatt_to_megawatt*Percent_rural</f>
        <v>0</v>
      </c>
      <c r="K63" s="17">
        <f>INDEX(AEO23_Table_21._Residential_Sec!$E$8:$AJ$93,MATCH($B63,AEO23_Table_21._Residential_Sec!$C$8:$C$93,0),MATCH(K$4,AEO23_Table_21._Residential_Sec!$E$5:$AJ$5,0))*gigwatt_to_megawatt*Percent_rural</f>
        <v>0</v>
      </c>
      <c r="L63" s="17">
        <f>INDEX(AEO23_Table_21._Residential_Sec!$E$8:$AJ$93,MATCH($B63,AEO23_Table_21._Residential_Sec!$C$8:$C$93,0),MATCH(L$4,AEO23_Table_21._Residential_Sec!$E$5:$AJ$5,0))*gigwatt_to_megawatt*Percent_rural</f>
        <v>0</v>
      </c>
      <c r="M63" s="17">
        <f>INDEX(AEO23_Table_21._Residential_Sec!$E$8:$AJ$93,MATCH($B63,AEO23_Table_21._Residential_Sec!$C$8:$C$93,0),MATCH(M$4,AEO23_Table_21._Residential_Sec!$E$5:$AJ$5,0))*gigwatt_to_megawatt*Percent_rural</f>
        <v>0</v>
      </c>
      <c r="N63" s="17">
        <f>INDEX(AEO23_Table_21._Residential_Sec!$E$8:$AJ$93,MATCH($B63,AEO23_Table_21._Residential_Sec!$C$8:$C$93,0),MATCH(N$4,AEO23_Table_21._Residential_Sec!$E$5:$AJ$5,0))*gigwatt_to_megawatt*Percent_rural</f>
        <v>0</v>
      </c>
      <c r="O63" s="17">
        <f>INDEX(AEO23_Table_21._Residential_Sec!$E$8:$AJ$93,MATCH($B63,AEO23_Table_21._Residential_Sec!$C$8:$C$93,0),MATCH(O$4,AEO23_Table_21._Residential_Sec!$E$5:$AJ$5,0))*gigwatt_to_megawatt*Percent_rural</f>
        <v>0</v>
      </c>
      <c r="P63" s="17">
        <f>INDEX(AEO23_Table_21._Residential_Sec!$E$8:$AJ$93,MATCH($B63,AEO23_Table_21._Residential_Sec!$C$8:$C$93,0),MATCH(P$4,AEO23_Table_21._Residential_Sec!$E$5:$AJ$5,0))*gigwatt_to_megawatt*Percent_rural</f>
        <v>0</v>
      </c>
      <c r="Q63" s="17">
        <f>INDEX(AEO23_Table_21._Residential_Sec!$E$8:$AJ$93,MATCH($B63,AEO23_Table_21._Residential_Sec!$C$8:$C$93,0),MATCH(Q$4,AEO23_Table_21._Residential_Sec!$E$5:$AJ$5,0))*gigwatt_to_megawatt*Percent_rural</f>
        <v>1.8691815753258317E-4</v>
      </c>
      <c r="R63" s="17">
        <f>INDEX(AEO23_Table_21._Residential_Sec!$E$8:$AJ$93,MATCH($B63,AEO23_Table_21._Residential_Sec!$C$8:$C$93,0),MATCH(R$4,AEO23_Table_21._Residential_Sec!$E$5:$AJ$5,0))*gigwatt_to_megawatt*Percent_rural</f>
        <v>1.1215089451954991E-3</v>
      </c>
      <c r="S63" s="17">
        <f>INDEX(AEO23_Table_21._Residential_Sec!$E$8:$AJ$93,MATCH($B63,AEO23_Table_21._Residential_Sec!$C$8:$C$93,0),MATCH(S$4,AEO23_Table_21._Residential_Sec!$E$5:$AJ$5,0))*gigwatt_to_megawatt*Percent_rural</f>
        <v>2.6168542054561643E-3</v>
      </c>
      <c r="T63" s="17">
        <f>INDEX(AEO23_Table_21._Residential_Sec!$E$8:$AJ$93,MATCH($B63,AEO23_Table_21._Residential_Sec!$C$8:$C$93,0),MATCH(T$4,AEO23_Table_21._Residential_Sec!$E$5:$AJ$5,0))*gigwatt_to_megawatt*Percent_rural</f>
        <v>5.7944628835100787E-3</v>
      </c>
      <c r="U63" s="17">
        <f>INDEX(AEO23_Table_21._Residential_Sec!$E$8:$AJ$93,MATCH($B63,AEO23_Table_21._Residential_Sec!$C$8:$C$93,0),MATCH(U$4,AEO23_Table_21._Residential_Sec!$E$5:$AJ$5,0))*gigwatt_to_megawatt*Percent_rural</f>
        <v>1.1588925767020157E-2</v>
      </c>
      <c r="V63" s="17">
        <f>INDEX(AEO23_Table_21._Residential_Sec!$E$8:$AJ$93,MATCH($B63,AEO23_Table_21._Residential_Sec!$C$8:$C$93,0),MATCH(V$4,AEO23_Table_21._Residential_Sec!$E$5:$AJ$5,0))*gigwatt_to_megawatt*Percent_rural</f>
        <v>2.2804015218975147E-2</v>
      </c>
      <c r="W63" s="17">
        <f>INDEX(AEO23_Table_21._Residential_Sec!$E$8:$AJ$93,MATCH($B63,AEO23_Table_21._Residential_Sec!$C$8:$C$93,0),MATCH(W$4,AEO23_Table_21._Residential_Sec!$E$5:$AJ$5,0))*gigwatt_to_megawatt*Percent_rural</f>
        <v>4.2991176232494134E-2</v>
      </c>
      <c r="X63" s="17">
        <f>INDEX(AEO23_Table_21._Residential_Sec!$E$8:$AJ$93,MATCH($B63,AEO23_Table_21._Residential_Sec!$C$8:$C$93,0),MATCH(X$4,AEO23_Table_21._Residential_Sec!$E$5:$AJ$5,0))*gigwatt_to_megawatt*Percent_rural</f>
        <v>8.056172589654334E-2</v>
      </c>
      <c r="Y63" s="17">
        <f>INDEX(AEO23_Table_21._Residential_Sec!$E$8:$AJ$93,MATCH($B63,AEO23_Table_21._Residential_Sec!$C$8:$C$93,0),MATCH(Y$4,AEO23_Table_21._Residential_Sec!$E$5:$AJ$5,0))*gigwatt_to_megawatt*Percent_rural</f>
        <v>0.14916068971100138</v>
      </c>
      <c r="Z63" s="17">
        <f>INDEX(AEO23_Table_21._Residential_Sec!$E$8:$AJ$93,MATCH($B63,AEO23_Table_21._Residential_Sec!$C$8:$C$93,0),MATCH(Z$4,AEO23_Table_21._Residential_Sec!$E$5:$AJ$5,0))*gigwatt_to_megawatt*Percent_rural</f>
        <v>0.2177596535254594</v>
      </c>
      <c r="AA63" s="17">
        <f>INDEX(AEO23_Table_21._Residential_Sec!$E$8:$AJ$93,MATCH($B63,AEO23_Table_21._Residential_Sec!$C$8:$C$93,0),MATCH(AA$4,AEO23_Table_21._Residential_Sec!$E$5:$AJ$5,0))*gigwatt_to_megawatt*Percent_rural</f>
        <v>0.28673245365498257</v>
      </c>
      <c r="AB63" s="17">
        <f>INDEX(AEO23_Table_21._Residential_Sec!$E$8:$AJ$93,MATCH($B63,AEO23_Table_21._Residential_Sec!$C$8:$C$93,0),MATCH(AB$4,AEO23_Table_21._Residential_Sec!$E$5:$AJ$5,0))*gigwatt_to_megawatt*Percent_rural</f>
        <v>0.35589217194203837</v>
      </c>
      <c r="AC63" s="17">
        <f>INDEX(AEO23_Table_21._Residential_Sec!$E$8:$AJ$93,MATCH($B63,AEO23_Table_21._Residential_Sec!$C$8:$C$93,0),MATCH(AC$4,AEO23_Table_21._Residential_Sec!$E$5:$AJ$5,0))*gigwatt_to_megawatt*Percent_rural</f>
        <v>0.42542572654415928</v>
      </c>
      <c r="AD63" s="17">
        <f>INDEX(AEO23_Table_21._Residential_Sec!$E$8:$AJ$93,MATCH($B63,AEO23_Table_21._Residential_Sec!$C$8:$C$93,0),MATCH(AD$4,AEO23_Table_21._Residential_Sec!$E$5:$AJ$5,0))*gigwatt_to_megawatt*Percent_rural</f>
        <v>0.49514619930381282</v>
      </c>
      <c r="AE63" s="17">
        <f>INDEX(AEO23_Table_21._Residential_Sec!$E$8:$AJ$93,MATCH($B63,AEO23_Table_21._Residential_Sec!$C$8:$C$93,0),MATCH(AE$4,AEO23_Table_21._Residential_Sec!$E$5:$AJ$5,0))*gigwatt_to_megawatt*Percent_rural</f>
        <v>0.56524050837853157</v>
      </c>
      <c r="AF63" s="17">
        <f>INDEX(AEO23_Table_21._Residential_Sec!$E$8:$AJ$93,MATCH($B63,AEO23_Table_21._Residential_Sec!$C$8:$C$93,0),MATCH(AF$4,AEO23_Table_21._Residential_Sec!$E$5:$AJ$5,0))*gigwatt_to_megawatt*Percent_rural</f>
        <v>0.63552173561078273</v>
      </c>
      <c r="AG63" s="17">
        <f>INDEX(AEO23_Table_21._Residential_Sec!$E$8:$AJ$93,MATCH($B63,AEO23_Table_21._Residential_Sec!$C$8:$C$93,0),MATCH(AG$4,AEO23_Table_21._Residential_Sec!$E$5:$AJ$5,0))*gigwatt_to_megawatt*Percent_rural</f>
        <v>0.70580296284303401</v>
      </c>
      <c r="AH63" s="17">
        <f>INDEX(AEO23_Table_21._Residential_Sec!$E$8:$AJ$93,MATCH($B63,AEO23_Table_21._Residential_Sec!$C$8:$C$93,0),MATCH(AH$4,AEO23_Table_21._Residential_Sec!$E$5:$AJ$5,0))*gigwatt_to_megawatt*Percent_rural</f>
        <v>0.7760841900752854</v>
      </c>
    </row>
    <row r="64" spans="1:34"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row>
    <row r="65" spans="1:34"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row>
    <row r="66" spans="1:34" x14ac:dyDescent="0.25">
      <c r="A66" s="3" t="s">
        <v>469</v>
      </c>
      <c r="B66" s="3" t="str">
        <f>AEO23_Table_21._Residential_Sec!$C$79</f>
        <v>AEO.2023.REF2023.CAP_NA_RESD_CHP_WND_NA_NA_MW.A</v>
      </c>
      <c r="C66" t="s">
        <v>63</v>
      </c>
      <c r="D66" s="17"/>
      <c r="E66" s="17">
        <f>INDEX(AEO22_Table_21._Residential_Sec!$E$8:$AK$93,MATCH($A66,AEO22_Table_21._Residential_Sec!$C$8:$C$93,0),MATCH(E$4,AEO22_Table_21._Residential_Sec!$E$5:$AK$5,0))*gigwatt_to_megawatt*Percent_rural</f>
        <v>2.6602192180037236</v>
      </c>
      <c r="F66" s="17">
        <f>INDEX(AEO23_Table_21._Residential_Sec!$E$8:$AJ$93,MATCH($B66,AEO23_Table_21._Residential_Sec!$C$8:$C$93,0),MATCH(F$4,AEO23_Table_21._Residential_Sec!$E$5:$AJ$5,0))*gigwatt_to_megawatt*Percent_rural</f>
        <v>11.859583259127339</v>
      </c>
      <c r="G66" s="17">
        <f>INDEX(AEO23_Table_21._Residential_Sec!$E$8:$AJ$93,MATCH($B66,AEO23_Table_21._Residential_Sec!$C$8:$C$93,0),MATCH(G$4,AEO23_Table_21._Residential_Sec!$E$5:$AJ$5,0))*gigwatt_to_megawatt*Percent_rural</f>
        <v>12.91828770339189</v>
      </c>
      <c r="H66" s="17">
        <f>INDEX(AEO23_Table_21._Residential_Sec!$E$8:$AJ$93,MATCH($B66,AEO23_Table_21._Residential_Sec!$C$8:$C$93,0),MATCH(H$4,AEO23_Table_21._Residential_Sec!$E$5:$AJ$5,0))*gigwatt_to_megawatt*Percent_rural</f>
        <v>14.054937019347527</v>
      </c>
      <c r="I66" s="17">
        <f>INDEX(AEO23_Table_21._Residential_Sec!$E$8:$AJ$93,MATCH($B66,AEO23_Table_21._Residential_Sec!$C$8:$C$93,0),MATCH(I$4,AEO23_Table_21._Residential_Sec!$E$5:$AJ$5,0))*gigwatt_to_megawatt*Percent_rural</f>
        <v>15.236633611268518</v>
      </c>
      <c r="J66" s="17">
        <f>INDEX(AEO23_Table_21._Residential_Sec!$E$8:$AJ$93,MATCH($B66,AEO23_Table_21._Residential_Sec!$C$8:$C$93,0),MATCH(J$4,AEO23_Table_21._Residential_Sec!$E$5:$AJ$5,0))*gigwatt_to_megawatt*Percent_rural</f>
        <v>16.441508054723549</v>
      </c>
      <c r="K66" s="17">
        <f>INDEX(AEO23_Table_21._Residential_Sec!$E$8:$AJ$93,MATCH($B66,AEO23_Table_21._Residential_Sec!$C$8:$C$93,0),MATCH(K$4,AEO23_Table_21._Residential_Sec!$E$5:$AJ$5,0))*gigwatt_to_megawatt*Percent_rural</f>
        <v>17.660401359993525</v>
      </c>
      <c r="L66" s="17">
        <f>INDEX(AEO23_Table_21._Residential_Sec!$E$8:$AJ$93,MATCH($B66,AEO23_Table_21._Residential_Sec!$C$8:$C$93,0),MATCH(L$4,AEO23_Table_21._Residential_Sec!$E$5:$AJ$5,0))*gigwatt_to_megawatt*Percent_rural</f>
        <v>18.883406864729217</v>
      </c>
      <c r="M66" s="17">
        <f>INDEX(AEO23_Table_21._Residential_Sec!$E$8:$AJ$93,MATCH($B66,AEO23_Table_21._Residential_Sec!$C$8:$C$93,0),MATCH(M$4,AEO23_Table_21._Residential_Sec!$E$5:$AJ$5,0))*gigwatt_to_megawatt*Percent_rural</f>
        <v>20.106786205779972</v>
      </c>
      <c r="N66" s="17">
        <f>INDEX(AEO23_Table_21._Residential_Sec!$E$8:$AJ$93,MATCH($B66,AEO23_Table_21._Residential_Sec!$C$8:$C$93,0),MATCH(N$4,AEO23_Table_21._Residential_Sec!$E$5:$AJ$5,0))*gigwatt_to_megawatt*Percent_rural</f>
        <v>21.325492592892417</v>
      </c>
      <c r="O66" s="17">
        <f>INDEX(AEO23_Table_21._Residential_Sec!$E$8:$AJ$93,MATCH($B66,AEO23_Table_21._Residential_Sec!$C$8:$C$93,0),MATCH(O$4,AEO23_Table_21._Residential_Sec!$E$5:$AJ$5,0))*gigwatt_to_megawatt*Percent_rural</f>
        <v>22.539899862381606</v>
      </c>
      <c r="P66" s="17">
        <f>INDEX(AEO23_Table_21._Residential_Sec!$E$8:$AJ$93,MATCH($B66,AEO23_Table_21._Residential_Sec!$C$8:$C$93,0),MATCH(P$4,AEO23_Table_21._Residential_Sec!$E$5:$AJ$5,0))*gigwatt_to_megawatt*Percent_rural</f>
        <v>23.751690277665343</v>
      </c>
      <c r="Q66" s="17">
        <f>INDEX(AEO23_Table_21._Residential_Sec!$E$8:$AJ$93,MATCH($B66,AEO23_Table_21._Residential_Sec!$C$8:$C$93,0),MATCH(Q$4,AEO23_Table_21._Residential_Sec!$E$5:$AJ$5,0))*gigwatt_to_megawatt*Percent_rural</f>
        <v>24.91787266251113</v>
      </c>
      <c r="R66" s="17">
        <f>INDEX(AEO23_Table_21._Residential_Sec!$E$8:$AJ$93,MATCH($B66,AEO23_Table_21._Residential_Sec!$C$8:$C$93,0),MATCH(R$4,AEO23_Table_21._Residential_Sec!$E$5:$AJ$5,0))*gigwatt_to_megawatt*Percent_rural</f>
        <v>24.918433416983731</v>
      </c>
      <c r="S66" s="17">
        <f>INDEX(AEO23_Table_21._Residential_Sec!$E$8:$AJ$93,MATCH($B66,AEO23_Table_21._Residential_Sec!$C$8:$C$93,0),MATCH(S$4,AEO23_Table_21._Residential_Sec!$E$5:$AJ$5,0))*gigwatt_to_megawatt*Percent_rural</f>
        <v>24.919554925928921</v>
      </c>
      <c r="T66" s="17">
        <f>INDEX(AEO23_Table_21._Residential_Sec!$E$8:$AJ$93,MATCH($B66,AEO23_Table_21._Residential_Sec!$C$8:$C$93,0),MATCH(T$4,AEO23_Table_21._Residential_Sec!$E$5:$AJ$5,0))*gigwatt_to_megawatt*Percent_rural</f>
        <v>24.921984861976849</v>
      </c>
      <c r="U66" s="17">
        <f>INDEX(AEO23_Table_21._Residential_Sec!$E$8:$AJ$93,MATCH($B66,AEO23_Table_21._Residential_Sec!$C$8:$C$93,0),MATCH(U$4,AEO23_Table_21._Residential_Sec!$E$5:$AJ$5,0))*gigwatt_to_megawatt*Percent_rural</f>
        <v>24.926097061442565</v>
      </c>
      <c r="V66" s="17">
        <f>INDEX(AEO23_Table_21._Residential_Sec!$E$8:$AJ$93,MATCH($B66,AEO23_Table_21._Residential_Sec!$C$8:$C$93,0),MATCH(V$4,AEO23_Table_21._Residential_Sec!$E$5:$AJ$5,0))*gigwatt_to_megawatt*Percent_rural</f>
        <v>24.934134542216462</v>
      </c>
      <c r="W66" s="17">
        <f>INDEX(AEO23_Table_21._Residential_Sec!$E$8:$AJ$93,MATCH($B66,AEO23_Table_21._Residential_Sec!$C$8:$C$93,0),MATCH(W$4,AEO23_Table_21._Residential_Sec!$E$5:$AJ$5,0))*gigwatt_to_megawatt*Percent_rural</f>
        <v>24.948714158504011</v>
      </c>
      <c r="X66" s="17">
        <f>INDEX(AEO23_Table_21._Residential_Sec!$E$8:$AJ$93,MATCH($B66,AEO23_Table_21._Residential_Sec!$C$8:$C$93,0),MATCH(X$4,AEO23_Table_21._Residential_Sec!$E$5:$AJ$5,0))*gigwatt_to_megawatt*Percent_rural</f>
        <v>24.975630373188697</v>
      </c>
      <c r="Y66" s="17">
        <f>INDEX(AEO23_Table_21._Residential_Sec!$E$8:$AJ$93,MATCH($B66,AEO23_Table_21._Residential_Sec!$C$8:$C$93,0),MATCH(Y$4,AEO23_Table_21._Residential_Sec!$E$5:$AJ$5,0))*gigwatt_to_megawatt*Percent_rural</f>
        <v>25.024602930462233</v>
      </c>
      <c r="Z66" s="17">
        <f>INDEX(AEO23_Table_21._Residential_Sec!$E$8:$AJ$93,MATCH($B66,AEO23_Table_21._Residential_Sec!$C$8:$C$93,0),MATCH(Z$4,AEO23_Table_21._Residential_Sec!$E$5:$AJ$5,0))*gigwatt_to_megawatt*Percent_rural</f>
        <v>25.073762405893305</v>
      </c>
      <c r="AA66" s="17">
        <f>INDEX(AEO23_Table_21._Residential_Sec!$E$8:$AJ$93,MATCH($B66,AEO23_Table_21._Residential_Sec!$C$8:$C$93,0),MATCH(AA$4,AEO23_Table_21._Residential_Sec!$E$5:$AJ$5,0))*gigwatt_to_megawatt*Percent_rural</f>
        <v>25.123295717639436</v>
      </c>
      <c r="AB66" s="17">
        <f>INDEX(AEO23_Table_21._Residential_Sec!$E$8:$AJ$93,MATCH($B66,AEO23_Table_21._Residential_Sec!$C$8:$C$93,0),MATCH(AB$4,AEO23_Table_21._Residential_Sec!$E$5:$AJ$5,0))*gigwatt_to_megawatt*Percent_rural</f>
        <v>25.172829029385568</v>
      </c>
      <c r="AC66" s="17">
        <f>INDEX(AEO23_Table_21._Residential_Sec!$E$8:$AJ$93,MATCH($B66,AEO23_Table_21._Residential_Sec!$C$8:$C$93,0),MATCH(AC$4,AEO23_Table_21._Residential_Sec!$E$5:$AJ$5,0))*gigwatt_to_megawatt*Percent_rural</f>
        <v>25.222736177446773</v>
      </c>
      <c r="AD66" s="17">
        <f>INDEX(AEO23_Table_21._Residential_Sec!$E$8:$AJ$93,MATCH($B66,AEO23_Table_21._Residential_Sec!$C$8:$C$93,0),MATCH(AD$4,AEO23_Table_21._Residential_Sec!$E$5:$AJ$5,0))*gigwatt_to_megawatt*Percent_rural</f>
        <v>25.272643325507971</v>
      </c>
      <c r="AE66" s="17">
        <f>INDEX(AEO23_Table_21._Residential_Sec!$E$8:$AJ$93,MATCH($B66,AEO23_Table_21._Residential_Sec!$C$8:$C$93,0),MATCH(AE$4,AEO23_Table_21._Residential_Sec!$E$5:$AJ$5,0))*gigwatt_to_megawatt*Percent_rural</f>
        <v>25.32292430988424</v>
      </c>
      <c r="AF66" s="17">
        <f>INDEX(AEO23_Table_21._Residential_Sec!$E$8:$AJ$93,MATCH($B66,AEO23_Table_21._Residential_Sec!$C$8:$C$93,0),MATCH(AF$4,AEO23_Table_21._Residential_Sec!$E$5:$AJ$5,0))*gigwatt_to_megawatt*Percent_rural</f>
        <v>25.373205294260504</v>
      </c>
      <c r="AG66" s="17">
        <f>INDEX(AEO23_Table_21._Residential_Sec!$E$8:$AJ$93,MATCH($B66,AEO23_Table_21._Residential_Sec!$C$8:$C$93,0),MATCH(AG$4,AEO23_Table_21._Residential_Sec!$E$5:$AJ$5,0))*gigwatt_to_megawatt*Percent_rural</f>
        <v>25.423673196794297</v>
      </c>
      <c r="AH66" s="17">
        <f>INDEX(AEO23_Table_21._Residential_Sec!$E$8:$AJ$93,MATCH($B66,AEO23_Table_21._Residential_Sec!$C$8:$C$93,0),MATCH(AH$4,AEO23_Table_21._Residential_Sec!$E$5:$AJ$5,0))*gigwatt_to_megawatt*Percent_rural</f>
        <v>25.474141099328097</v>
      </c>
    </row>
    <row r="67" spans="1:34" x14ac:dyDescent="0.25">
      <c r="A67" s="3" t="s">
        <v>467</v>
      </c>
      <c r="B67" s="3" t="str">
        <f>AEO23_Table_21._Residential_Sec!$C$78</f>
        <v>AEO.2023.REF2023.CAP_NA_RESD_CHP_SLR_PHTVL_NA_MW.A</v>
      </c>
      <c r="C67" t="s">
        <v>10</v>
      </c>
      <c r="D67" s="17"/>
      <c r="E67" s="17">
        <f>INDEX(AEO22_Table_21._Residential_Sec!$E$8:$AK$93,MATCH($A67,AEO22_Table_21._Residential_Sec!$C$8:$C$93,0),MATCH(E$4,AEO22_Table_21._Residential_Sec!$E$5:$AK$5,0))*gigwatt_to_megawatt*Percent_rural</f>
        <v>3976.219496802396</v>
      </c>
      <c r="F67" s="17">
        <f>INDEX(AEO23_Table_21._Residential_Sec!$E$8:$AJ$93,MATCH($B67,AEO23_Table_21._Residential_Sec!$C$8:$C$93,0),MATCH(F$4,AEO23_Table_21._Residential_Sec!$E$5:$AJ$5,0))*gigwatt_to_megawatt*Percent_rural</f>
        <v>4848.8104662025416</v>
      </c>
      <c r="G67" s="17">
        <f>INDEX(AEO23_Table_21._Residential_Sec!$E$8:$AJ$93,MATCH($B67,AEO23_Table_21._Residential_Sec!$C$8:$C$93,0),MATCH(G$4,AEO23_Table_21._Residential_Sec!$E$5:$AJ$5,0))*gigwatt_to_megawatt*Percent_rural</f>
        <v>5313.5067630535086</v>
      </c>
      <c r="H67" s="17">
        <f>INDEX(AEO23_Table_21._Residential_Sec!$E$8:$AJ$93,MATCH($B67,AEO23_Table_21._Residential_Sec!$C$8:$C$93,0),MATCH(H$4,AEO23_Table_21._Residential_Sec!$E$5:$AJ$5,0))*gigwatt_to_megawatt*Percent_rural</f>
        <v>5853.8131368898239</v>
      </c>
      <c r="I67" s="17">
        <f>INDEX(AEO23_Table_21._Residential_Sec!$E$8:$AJ$93,MATCH($B67,AEO23_Table_21._Residential_Sec!$C$8:$C$93,0),MATCH(I$4,AEO23_Table_21._Residential_Sec!$E$5:$AJ$5,0))*gigwatt_to_megawatt*Percent_rural</f>
        <v>6395.046811705658</v>
      </c>
      <c r="J67" s="17">
        <f>INDEX(AEO23_Table_21._Residential_Sec!$E$8:$AJ$93,MATCH($B67,AEO23_Table_21._Residential_Sec!$C$8:$C$93,0),MATCH(J$4,AEO23_Table_21._Residential_Sec!$E$5:$AJ$5,0))*gigwatt_to_megawatt*Percent_rural</f>
        <v>6935.1118742005992</v>
      </c>
      <c r="K67" s="17">
        <f>INDEX(AEO23_Table_21._Residential_Sec!$E$8:$AJ$93,MATCH($B67,AEO23_Table_21._Residential_Sec!$C$8:$C$93,0),MATCH(K$4,AEO23_Table_21._Residential_Sec!$E$5:$AJ$5,0))*gigwatt_to_megawatt*Percent_rural</f>
        <v>7493.1752860843508</v>
      </c>
      <c r="L67" s="17">
        <f>INDEX(AEO23_Table_21._Residential_Sec!$E$8:$AJ$93,MATCH($B67,AEO23_Table_21._Residential_Sec!$C$8:$C$93,0),MATCH(L$4,AEO23_Table_21._Residential_Sec!$E$5:$AJ$5,0))*gigwatt_to_megawatt*Percent_rural</f>
        <v>8067.8147870962512</v>
      </c>
      <c r="M67" s="17">
        <f>INDEX(AEO23_Table_21._Residential_Sec!$E$8:$AJ$93,MATCH($B67,AEO23_Table_21._Residential_Sec!$C$8:$C$93,0),MATCH(M$4,AEO23_Table_21._Residential_Sec!$E$5:$AJ$5,0))*gigwatt_to_megawatt*Percent_rural</f>
        <v>8669.0819011576132</v>
      </c>
      <c r="N67" s="17">
        <f>INDEX(AEO23_Table_21._Residential_Sec!$E$8:$AJ$93,MATCH($B67,AEO23_Table_21._Residential_Sec!$C$8:$C$93,0),MATCH(N$4,AEO23_Table_21._Residential_Sec!$E$5:$AJ$5,0))*gigwatt_to_megawatt*Percent_rural</f>
        <v>9292.6576973204883</v>
      </c>
      <c r="O67" s="17">
        <f>INDEX(AEO23_Table_21._Residential_Sec!$E$8:$AJ$93,MATCH($B67,AEO23_Table_21._Residential_Sec!$C$8:$C$93,0),MATCH(O$4,AEO23_Table_21._Residential_Sec!$E$5:$AJ$5,0))*gigwatt_to_megawatt*Percent_rural</f>
        <v>9947.9813556221161</v>
      </c>
      <c r="P67" s="17">
        <f>INDEX(AEO23_Table_21._Residential_Sec!$E$8:$AJ$93,MATCH($B67,AEO23_Table_21._Residential_Sec!$C$8:$C$93,0),MATCH(P$4,AEO23_Table_21._Residential_Sec!$E$5:$AJ$5,0))*gigwatt_to_megawatt*Percent_rural</f>
        <v>10649.504079575812</v>
      </c>
      <c r="Q67" s="17">
        <f>INDEX(AEO23_Table_21._Residential_Sec!$E$8:$AJ$93,MATCH($B67,AEO23_Table_21._Residential_Sec!$C$8:$C$93,0),MATCH(Q$4,AEO23_Table_21._Residential_Sec!$E$5:$AJ$5,0))*gigwatt_to_megawatt*Percent_rural</f>
        <v>11361.396649073098</v>
      </c>
      <c r="R67" s="17">
        <f>INDEX(AEO23_Table_21._Residential_Sec!$E$8:$AJ$93,MATCH($B67,AEO23_Table_21._Residential_Sec!$C$8:$C$93,0),MATCH(R$4,AEO23_Table_21._Residential_Sec!$E$5:$AJ$5,0))*gigwatt_to_megawatt*Percent_rural</f>
        <v>12093.234881324375</v>
      </c>
      <c r="S67" s="17">
        <f>INDEX(AEO23_Table_21._Residential_Sec!$E$8:$AJ$93,MATCH($B67,AEO23_Table_21._Residential_Sec!$C$8:$C$93,0),MATCH(S$4,AEO23_Table_21._Residential_Sec!$E$5:$AJ$5,0))*gigwatt_to_megawatt*Percent_rural</f>
        <v>12731.688802072371</v>
      </c>
      <c r="T67" s="17">
        <f>INDEX(AEO23_Table_21._Residential_Sec!$E$8:$AJ$93,MATCH($B67,AEO23_Table_21._Residential_Sec!$C$8:$C$93,0),MATCH(T$4,AEO23_Table_21._Residential_Sec!$E$5:$AJ$5,0))*gigwatt_to_megawatt*Percent_rural</f>
        <v>13404.582580263901</v>
      </c>
      <c r="U67" s="17">
        <f>INDEX(AEO23_Table_21._Residential_Sec!$E$8:$AJ$93,MATCH($B67,AEO23_Table_21._Residential_Sec!$C$8:$C$93,0),MATCH(U$4,AEO23_Table_21._Residential_Sec!$E$5:$AJ$5,0))*gigwatt_to_megawatt*Percent_rural</f>
        <v>14106.441196146683</v>
      </c>
      <c r="V67" s="17">
        <f>INDEX(AEO23_Table_21._Residential_Sec!$E$8:$AJ$93,MATCH($B67,AEO23_Table_21._Residential_Sec!$C$8:$C$93,0),MATCH(V$4,AEO23_Table_21._Residential_Sec!$E$5:$AJ$5,0))*gigwatt_to_megawatt*Percent_rural</f>
        <v>14861.590739496478</v>
      </c>
      <c r="W67" s="17">
        <f>INDEX(AEO23_Table_21._Residential_Sec!$E$8:$AJ$93,MATCH($B67,AEO23_Table_21._Residential_Sec!$C$8:$C$93,0),MATCH(W$4,AEO23_Table_21._Residential_Sec!$E$5:$AJ$5,0))*gigwatt_to_megawatt*Percent_rural</f>
        <v>15672.359836719825</v>
      </c>
      <c r="X67" s="17">
        <f>INDEX(AEO23_Table_21._Residential_Sec!$E$8:$AJ$93,MATCH($B67,AEO23_Table_21._Residential_Sec!$C$8:$C$93,0),MATCH(X$4,AEO23_Table_21._Residential_Sec!$E$5:$AJ$5,0))*gigwatt_to_megawatt*Percent_rural</f>
        <v>16539.026808953291</v>
      </c>
      <c r="Y67" s="17">
        <f>INDEX(AEO23_Table_21._Residential_Sec!$E$8:$AJ$93,MATCH($B67,AEO23_Table_21._Residential_Sec!$C$8:$C$93,0),MATCH(Y$4,AEO23_Table_21._Residential_Sec!$E$5:$AJ$5,0))*gigwatt_to_megawatt*Percent_rural</f>
        <v>17459.382657411155</v>
      </c>
      <c r="Z67" s="17">
        <f>INDEX(AEO23_Table_21._Residential_Sec!$E$8:$AJ$93,MATCH($B67,AEO23_Table_21._Residential_Sec!$C$8:$C$93,0),MATCH(Z$4,AEO23_Table_21._Residential_Sec!$E$5:$AJ$5,0))*gigwatt_to_megawatt*Percent_rural</f>
        <v>18433.411494050029</v>
      </c>
      <c r="AA67" s="17">
        <f>INDEX(AEO23_Table_21._Residential_Sec!$E$8:$AJ$93,MATCH($B67,AEO23_Table_21._Residential_Sec!$C$8:$C$93,0),MATCH(AA$4,AEO23_Table_21._Residential_Sec!$E$5:$AJ$5,0))*gigwatt_to_megawatt*Percent_rural</f>
        <v>19468.06686124828</v>
      </c>
      <c r="AB67" s="17">
        <f>INDEX(AEO23_Table_21._Residential_Sec!$E$8:$AJ$93,MATCH($B67,AEO23_Table_21._Residential_Sec!$C$8:$C$93,0),MATCH(AB$4,AEO23_Table_21._Residential_Sec!$E$5:$AJ$5,0))*gigwatt_to_megawatt*Percent_rural</f>
        <v>20543.77898866672</v>
      </c>
      <c r="AC67" s="17">
        <f>INDEX(AEO23_Table_21._Residential_Sec!$E$8:$AJ$93,MATCH($B67,AEO23_Table_21._Residential_Sec!$C$8:$C$93,0),MATCH(AC$4,AEO23_Table_21._Residential_Sec!$E$5:$AJ$5,0))*gigwatt_to_megawatt*Percent_rural</f>
        <v>21678.05257484012</v>
      </c>
      <c r="AD67" s="17">
        <f>INDEX(AEO23_Table_21._Residential_Sec!$E$8:$AJ$93,MATCH($B67,AEO23_Table_21._Residential_Sec!$C$8:$C$93,0),MATCH(AD$4,AEO23_Table_21._Residential_Sec!$E$5:$AJ$5,0))*gigwatt_to_megawatt*Percent_rural</f>
        <v>22855.025744920262</v>
      </c>
      <c r="AE67" s="17">
        <f>INDEX(AEO23_Table_21._Residential_Sec!$E$8:$AJ$93,MATCH($B67,AEO23_Table_21._Residential_Sec!$C$8:$C$93,0),MATCH(AE$4,AEO23_Table_21._Residential_Sec!$E$5:$AJ$5,0))*gigwatt_to_megawatt*Percent_rural</f>
        <v>24074.400364445883</v>
      </c>
      <c r="AF67" s="17">
        <f>INDEX(AEO23_Table_21._Residential_Sec!$E$8:$AJ$93,MATCH($B67,AEO23_Table_21._Residential_Sec!$C$8:$C$93,0),MATCH(AF$4,AEO23_Table_21._Residential_Sec!$E$5:$AJ$5,0))*gigwatt_to_megawatt*Percent_rural</f>
        <v>25358.239131223185</v>
      </c>
      <c r="AG67" s="17">
        <f>INDEX(AEO23_Table_21._Residential_Sec!$E$8:$AJ$93,MATCH($B67,AEO23_Table_21._Residential_Sec!$C$8:$C$93,0),MATCH(AG$4,AEO23_Table_21._Residential_Sec!$E$5:$AJ$5,0))*gigwatt_to_megawatt*Percent_rural</f>
        <v>26672.165179227723</v>
      </c>
      <c r="AH67" s="17">
        <f>INDEX(AEO23_Table_21._Residential_Sec!$E$8:$AJ$93,MATCH($B67,AEO23_Table_21._Residential_Sec!$C$8:$C$93,0),MATCH(AH$4,AEO23_Table_21._Residential_Sec!$E$5:$AJ$5,0))*gigwatt_to_megawatt*Percent_rural</f>
        <v>28032.783756820201</v>
      </c>
    </row>
    <row r="68" spans="1:34"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row>
    <row r="69" spans="1:34"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row>
    <row r="70" spans="1:34"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row>
    <row r="71" spans="1:34"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row>
    <row r="72" spans="1:34"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row>
    <row r="73" spans="1:34"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row>
    <row r="74" spans="1:34"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row>
    <row r="75" spans="1:34"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row>
    <row r="76" spans="1:34"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row>
    <row r="77" spans="1:34"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row>
    <row r="78" spans="1:34"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8.75" x14ac:dyDescent="0.3">
      <c r="A79" s="15" t="s">
        <v>178</v>
      </c>
    </row>
    <row r="80" spans="1:34" ht="18.75" x14ac:dyDescent="0.3">
      <c r="A80" s="15"/>
      <c r="B80" s="18" t="s">
        <v>181</v>
      </c>
    </row>
    <row r="81" spans="1:55" x14ac:dyDescent="0.25">
      <c r="B81" s="1" t="s">
        <v>176</v>
      </c>
      <c r="F81" s="20" t="s">
        <v>182</v>
      </c>
    </row>
    <row r="82" spans="1:55" x14ac:dyDescent="0.25">
      <c r="C82" s="1" t="s">
        <v>165</v>
      </c>
      <c r="E82">
        <v>2021</v>
      </c>
      <c r="F82">
        <v>2022</v>
      </c>
      <c r="G82">
        <v>2023</v>
      </c>
      <c r="H82">
        <v>2024</v>
      </c>
      <c r="I82">
        <v>2025</v>
      </c>
      <c r="J82">
        <v>2026</v>
      </c>
      <c r="K82">
        <v>2027</v>
      </c>
      <c r="L82">
        <v>2028</v>
      </c>
      <c r="M82">
        <v>2029</v>
      </c>
      <c r="N82">
        <v>2030</v>
      </c>
      <c r="O82">
        <v>2031</v>
      </c>
      <c r="P82">
        <v>2032</v>
      </c>
      <c r="Q82">
        <v>2033</v>
      </c>
      <c r="R82">
        <v>2034</v>
      </c>
      <c r="S82">
        <v>2035</v>
      </c>
      <c r="T82">
        <v>2036</v>
      </c>
      <c r="U82">
        <v>2037</v>
      </c>
      <c r="V82">
        <v>2038</v>
      </c>
      <c r="W82">
        <v>2039</v>
      </c>
      <c r="X82">
        <v>2040</v>
      </c>
      <c r="Y82">
        <v>2041</v>
      </c>
      <c r="Z82">
        <v>2042</v>
      </c>
      <c r="AA82">
        <v>2043</v>
      </c>
      <c r="AB82">
        <v>2044</v>
      </c>
      <c r="AC82">
        <v>2045</v>
      </c>
      <c r="AD82">
        <v>2046</v>
      </c>
      <c r="AE82">
        <v>2047</v>
      </c>
      <c r="AF82">
        <v>2048</v>
      </c>
      <c r="AG82">
        <v>2049</v>
      </c>
      <c r="AH82">
        <v>2050</v>
      </c>
      <c r="AW82">
        <v>2020</v>
      </c>
      <c r="AX82">
        <v>2025</v>
      </c>
      <c r="AY82">
        <v>2030</v>
      </c>
      <c r="AZ82">
        <v>2035</v>
      </c>
      <c r="BA82">
        <v>2040</v>
      </c>
      <c r="BB82">
        <v>2045</v>
      </c>
      <c r="BC82">
        <v>2050</v>
      </c>
    </row>
    <row r="83" spans="1:55"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V83" t="s">
        <v>62</v>
      </c>
      <c r="AW83" s="10">
        <v>0</v>
      </c>
      <c r="AX83" s="10">
        <v>0</v>
      </c>
      <c r="AY83" s="10">
        <v>0</v>
      </c>
      <c r="AZ83" s="10">
        <v>0</v>
      </c>
      <c r="BA83" s="10">
        <v>0</v>
      </c>
      <c r="BB83" s="10">
        <v>0</v>
      </c>
      <c r="BC83" s="10">
        <v>0</v>
      </c>
    </row>
    <row r="84" spans="1:55" x14ac:dyDescent="0.25">
      <c r="A84" s="3" t="s">
        <v>571</v>
      </c>
      <c r="B84" s="3" t="str">
        <f>AEO23_Table_22._Comm_Sector_Ene!C67</f>
        <v>AEO.2023.REF2023.GEN_NA_COMM_CHP_NG_NA_NA_MILLKWH.A</v>
      </c>
      <c r="C84" t="s">
        <v>7</v>
      </c>
      <c r="D84" s="17"/>
      <c r="E84" s="17">
        <f>INDEX(AEO22_Table_22._Comm_Sector_Ene!$F$8:$AK$81,MATCH($A84,AEO22_Table_22._Comm_Sector_Ene!$C$8:$C$81,0),MATCH(E$82,AEO22_Table_22._Comm_Sector_Ene!$F$5:$AK$5,0))*gigwatt_to_megawatt</f>
        <v>1354.1380000000001</v>
      </c>
      <c r="F84" s="19">
        <f>_xlfn.FORECAST.LINEAR(F$82,$AW84:$AX84,$AW$82:$AX$82)</f>
        <v>4890.4271999998018</v>
      </c>
      <c r="G84" s="19">
        <f>_xlfn.FORECAST.LINEAR(G$82,$AW84:$AX84,$AW$82:$AX$82)</f>
        <v>6658.5717999995686</v>
      </c>
      <c r="H84" s="19">
        <f>_xlfn.FORECAST.LINEAR(H$82,$AW84:$AX84,$AW$82:$AX$82)</f>
        <v>8426.7163999998011</v>
      </c>
      <c r="I84" s="19">
        <f>_xlfn.FORECAST.LINEAR(I$82,$AW84:$AX84,$AW$82:$AX$82)</f>
        <v>10194.861000000034</v>
      </c>
      <c r="J84" s="17">
        <f>INDEX(AEO23_Table_22._Comm_Sector_Ene!$F$8:$AJ$81,MATCH($B84,AEO23_Table_22._Comm_Sector_Ene!$C$8:$C$81,0),MATCH(J$82,AEO23_Table_22._Comm_Sector_Ene!$F$5:$AJ$5,0))*gigwatt_to_megawatt</f>
        <v>10194.860999999999</v>
      </c>
      <c r="K84" s="19">
        <f>_xlfn.FORECAST.LINEAR(K$82,$AX84:$AY84,$AX$82:$AY$82)</f>
        <v>10489.94379999995</v>
      </c>
      <c r="L84" s="19">
        <f>_xlfn.FORECAST.LINEAR(L$82,$AX84:$AY84,$AX$82:$AY$82)</f>
        <v>10637.485199999996</v>
      </c>
      <c r="M84" s="19">
        <f>_xlfn.FORECAST.LINEAR(M$82,$AX84:$AY84,$AX$82:$AY$82)</f>
        <v>10785.026599999983</v>
      </c>
      <c r="N84" s="19">
        <f>_xlfn.FORECAST.LINEAR(N$82,$AX84:$AY84,$AX$82:$AY$82)</f>
        <v>10932.56799999997</v>
      </c>
      <c r="O84" s="17">
        <f>INDEX(AEO23_Table_22._Comm_Sector_Ene!$F$8:$AJ$81,MATCH($B84,AEO23_Table_22._Comm_Sector_Ene!$C$8:$C$81,0),MATCH(O$82,AEO23_Table_22._Comm_Sector_Ene!$F$5:$AJ$5,0))*gigwatt_to_megawatt</f>
        <v>10932.567999999999</v>
      </c>
      <c r="P84" s="19">
        <f>_xlfn.FORECAST.LINEAR(P$82,$AY84:$AZ84,$AY$82:$AZ$82)</f>
        <v>11224.284799999965</v>
      </c>
      <c r="Q84" s="19">
        <f>_xlfn.FORECAST.LINEAR(Q$82,$AY84:$AZ84,$AY$82:$AZ$82)</f>
        <v>11370.143199999991</v>
      </c>
      <c r="R84" s="19">
        <f>_xlfn.FORECAST.LINEAR(R$82,$AY84:$AZ84,$AY$82:$AZ$82)</f>
        <v>11516.00159999996</v>
      </c>
      <c r="S84" s="19">
        <f>_xlfn.FORECAST.LINEAR(S$82,$AY84:$AZ84,$AY$82:$AZ$82)</f>
        <v>11661.859999999986</v>
      </c>
      <c r="T84" s="17">
        <f>INDEX(AEO23_Table_22._Comm_Sector_Ene!$F$8:$AJ$81,MATCH($B84,AEO23_Table_22._Comm_Sector_Ene!$C$8:$C$81,0),MATCH(T$82,AEO23_Table_22._Comm_Sector_Ene!$F$5:$AJ$5,0))*gigwatt_to_megawatt</f>
        <v>11661.86</v>
      </c>
      <c r="U84" s="19">
        <f>_xlfn.FORECAST.LINEAR(U$82,$AZ84:$BA84,$AZ$82:$BA$82)</f>
        <v>11848.788</v>
      </c>
      <c r="V84" s="19">
        <f>_xlfn.FORECAST.LINEAR(V$82,$AZ84:$BA84,$AZ$82:$BA$82)</f>
        <v>11942.251999999979</v>
      </c>
      <c r="W84" s="19">
        <f>_xlfn.FORECAST.LINEAR(W$82,$AZ84:$BA84,$AZ$82:$BA$82)</f>
        <v>12035.715999999986</v>
      </c>
      <c r="X84" s="19">
        <f>_xlfn.FORECAST.LINEAR(X$82,$AZ84:$BA84,$AZ$82:$BA$82)</f>
        <v>12129.179999999993</v>
      </c>
      <c r="Y84" s="17">
        <f>INDEX(AEO23_Table_22._Comm_Sector_Ene!$F$8:$AJ$81,MATCH($B84,AEO23_Table_22._Comm_Sector_Ene!$C$8:$C$81,0),MATCH(Y$82,AEO23_Table_22._Comm_Sector_Ene!$F$5:$AJ$5,0))*gigwatt_to_megawatt</f>
        <v>12129.18</v>
      </c>
      <c r="Z84" s="19">
        <f>_xlfn.FORECAST.LINEAR(Z$82,$BA84:$BB84,$BA$82:$BB$82)</f>
        <v>12276.652400000021</v>
      </c>
      <c r="AA84" s="19">
        <f>_xlfn.FORECAST.LINEAR(AA$82,$BA84:$BB84,$BA$82:$BB$82)</f>
        <v>12350.388600000006</v>
      </c>
      <c r="AB84" s="19">
        <f>_xlfn.FORECAST.LINEAR(AB$82,$BA84:$BB84,$BA$82:$BB$82)</f>
        <v>12424.12480000002</v>
      </c>
      <c r="AC84" s="19">
        <f>_xlfn.FORECAST.LINEAR(AC$82,$BA84:$BB84,$BA$82:$BB$82)</f>
        <v>12497.861000000004</v>
      </c>
      <c r="AD84" s="17">
        <f>INDEX(AEO23_Table_22._Comm_Sector_Ene!$F$8:$AJ$81,MATCH($B84,AEO23_Table_22._Comm_Sector_Ene!$C$8:$C$81,0),MATCH(AD$82,AEO23_Table_22._Comm_Sector_Ene!$F$5:$AJ$5,0))*gigwatt_to_megawatt</f>
        <v>12497.861000000001</v>
      </c>
      <c r="AE84" s="19" t="e">
        <f>_xlfn.FORECAST.LINEAR(AE$82,$BB84:$BC84,$BB$82:$BC$82)</f>
        <v>#REF!</v>
      </c>
      <c r="AF84" s="19" t="e">
        <f>_xlfn.FORECAST.LINEAR(AF$82,$BB84:$BC84,$BB$82:$BC$82)</f>
        <v>#REF!</v>
      </c>
      <c r="AG84" s="19" t="e">
        <f>_xlfn.FORECAST.LINEAR(AG$82,$BB84:$BC84,$BB$82:$BC$82)</f>
        <v>#REF!</v>
      </c>
      <c r="AH84" s="19" t="e">
        <f>_xlfn.FORECAST.LINEAR(AH$82,$BB84:$BC84,$BB$82:$BC$82)</f>
        <v>#REF!</v>
      </c>
      <c r="AV84" t="s">
        <v>7</v>
      </c>
      <c r="AW84" s="17">
        <f>E84</f>
        <v>1354.1380000000001</v>
      </c>
      <c r="AX84" s="17">
        <f t="shared" ref="AX84:AX93" si="0">J84</f>
        <v>10194.860999999999</v>
      </c>
      <c r="AY84" s="17">
        <f t="shared" ref="AY84:AY92" si="1">O84</f>
        <v>10932.567999999999</v>
      </c>
      <c r="AZ84" s="17">
        <f t="shared" ref="AZ84:AZ92" si="2">T84</f>
        <v>11661.86</v>
      </c>
      <c r="BA84" s="17">
        <f t="shared" ref="BA84:BA92" si="3">Y84</f>
        <v>12129.18</v>
      </c>
      <c r="BB84" s="17">
        <f t="shared" ref="BB84:BB92" si="4">AD84</f>
        <v>12497.861000000001</v>
      </c>
      <c r="BC84" s="17" t="e">
        <f>#REF!</f>
        <v>#REF!</v>
      </c>
    </row>
    <row r="85" spans="1:55"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V85" t="s">
        <v>8</v>
      </c>
      <c r="AW85" s="10">
        <v>0</v>
      </c>
      <c r="AX85" s="10">
        <f t="shared" si="0"/>
        <v>0</v>
      </c>
      <c r="AY85" s="10">
        <f t="shared" si="1"/>
        <v>0</v>
      </c>
      <c r="AZ85" s="10">
        <f t="shared" si="2"/>
        <v>0</v>
      </c>
      <c r="BA85" s="10">
        <f t="shared" si="3"/>
        <v>0</v>
      </c>
      <c r="BB85" s="10">
        <f t="shared" si="4"/>
        <v>0</v>
      </c>
      <c r="BC85" s="10" t="e">
        <f>#REF!</f>
        <v>#REF!</v>
      </c>
    </row>
    <row r="86" spans="1:55"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V86" t="s">
        <v>9</v>
      </c>
      <c r="AW86" s="10">
        <v>0</v>
      </c>
      <c r="AX86" s="10">
        <f t="shared" si="0"/>
        <v>0</v>
      </c>
      <c r="AY86" s="10">
        <f t="shared" si="1"/>
        <v>0</v>
      </c>
      <c r="AZ86" s="10">
        <f t="shared" si="2"/>
        <v>0</v>
      </c>
      <c r="BA86" s="10">
        <f t="shared" si="3"/>
        <v>0</v>
      </c>
      <c r="BB86" s="10">
        <f t="shared" si="4"/>
        <v>0</v>
      </c>
      <c r="BC86" s="10" t="e">
        <f>#REF!</f>
        <v>#REF!</v>
      </c>
    </row>
    <row r="87" spans="1:55" x14ac:dyDescent="0.25">
      <c r="A87" s="3" t="s">
        <v>575</v>
      </c>
      <c r="B87" s="3" t="str">
        <f>AEO23_Table_22._Comm_Sector_Ene!C79</f>
        <v>AEO.2023.REF2023.CNSM_NA_COMM_CHP_WND_NA_NA_TRLBTU.A</v>
      </c>
      <c r="C87" t="s">
        <v>63</v>
      </c>
      <c r="D87" s="17"/>
      <c r="E87" s="17">
        <f>INDEX(AEO22_Table_22._Comm_Sector_Ene!$F$8:$AK$81,MATCH($A87,AEO22_Table_22._Comm_Sector_Ene!$C$8:$C$81,0),MATCH(E$82,AEO22_Table_22._Comm_Sector_Ene!$F$5:$AK$5,0))*gigwatt_to_megawatt</f>
        <v>554.88099999999997</v>
      </c>
      <c r="F87" s="19">
        <f t="shared" ref="F87:I88" si="5">_xlfn.FORECAST.LINEAR(F$82,$AW87:$AX87,$AW$82:$AX$82)</f>
        <v>3024.8898000000045</v>
      </c>
      <c r="G87" s="19">
        <f t="shared" si="5"/>
        <v>4259.8941999999806</v>
      </c>
      <c r="H87" s="19">
        <f t="shared" si="5"/>
        <v>5494.8985999999568</v>
      </c>
      <c r="I87" s="19">
        <f t="shared" si="5"/>
        <v>6729.9029999999329</v>
      </c>
      <c r="J87" s="17">
        <f>INDEX(AEO23_Table_22._Comm_Sector_Ene!$F$8:$AJ$81,MATCH($B87,AEO23_Table_22._Comm_Sector_Ene!$C$8:$C$81,0),MATCH(J$82,AEO23_Table_22._Comm_Sector_Ene!$F$5:$AJ$5,0))*gigwatt_to_megawatt</f>
        <v>6729.9030000000002</v>
      </c>
      <c r="K87" s="19">
        <f t="shared" ref="K87:N88" si="6">_xlfn.FORECAST.LINEAR(K$82,$AX87:$AY87,$AX$82:$AY$82)</f>
        <v>6765.8134000000027</v>
      </c>
      <c r="L87" s="19">
        <f t="shared" si="6"/>
        <v>6783.7685999999994</v>
      </c>
      <c r="M87" s="19">
        <f t="shared" si="6"/>
        <v>6801.7237999999961</v>
      </c>
      <c r="N87" s="19">
        <f t="shared" si="6"/>
        <v>6819.6790000000001</v>
      </c>
      <c r="O87" s="17">
        <f>INDEX(AEO23_Table_22._Comm_Sector_Ene!$F$8:$AJ$81,MATCH($B87,AEO23_Table_22._Comm_Sector_Ene!$C$8:$C$81,0),MATCH(O$82,AEO23_Table_22._Comm_Sector_Ene!$F$5:$AJ$5,0))*gigwatt_to_megawatt</f>
        <v>6819.6790000000001</v>
      </c>
      <c r="P87" s="19">
        <f t="shared" ref="P87:S88" si="7">_xlfn.FORECAST.LINEAR(P$82,$AY87:$AZ87,$AY$82:$AZ$82)</f>
        <v>6857.3682000000008</v>
      </c>
      <c r="Q87" s="19">
        <f t="shared" si="7"/>
        <v>6876.2127999999975</v>
      </c>
      <c r="R87" s="19">
        <f t="shared" si="7"/>
        <v>6895.0574000000015</v>
      </c>
      <c r="S87" s="19">
        <f t="shared" si="7"/>
        <v>6913.9019999999982</v>
      </c>
      <c r="T87" s="17">
        <f>INDEX(AEO23_Table_22._Comm_Sector_Ene!$F$8:$AJ$81,MATCH($B87,AEO23_Table_22._Comm_Sector_Ene!$C$8:$C$81,0),MATCH(T$82,AEO23_Table_22._Comm_Sector_Ene!$F$5:$AJ$5,0))*gigwatt_to_megawatt</f>
        <v>6913.902</v>
      </c>
      <c r="U87" s="19">
        <f t="shared" ref="U87:X88" si="8">_xlfn.FORECAST.LINEAR(U$82,$AZ87:$BA87,$AZ$82:$BA$82)</f>
        <v>6870.0432000000001</v>
      </c>
      <c r="V87" s="19">
        <f t="shared" si="8"/>
        <v>6848.1137999999992</v>
      </c>
      <c r="W87" s="19">
        <f t="shared" si="8"/>
        <v>6826.1843999999983</v>
      </c>
      <c r="X87" s="19">
        <f t="shared" si="8"/>
        <v>6804.2549999999974</v>
      </c>
      <c r="Y87" s="17">
        <f>INDEX(AEO23_Table_22._Comm_Sector_Ene!$F$8:$AJ$81,MATCH($B87,AEO23_Table_22._Comm_Sector_Ene!$C$8:$C$81,0),MATCH(Y$82,AEO23_Table_22._Comm_Sector_Ene!$F$5:$AJ$5,0))*gigwatt_to_megawatt</f>
        <v>6804.2550000000001</v>
      </c>
      <c r="Z87" s="19">
        <f t="shared" ref="Z87:AC88" si="9">_xlfn.FORECAST.LINEAR(Z$82,$BA87:$BB87,$BA$82:$BB$82)</f>
        <v>6788.3625999999967</v>
      </c>
      <c r="AA87" s="19">
        <f t="shared" si="9"/>
        <v>6780.4163999999964</v>
      </c>
      <c r="AB87" s="19">
        <f t="shared" si="9"/>
        <v>6772.4701999999979</v>
      </c>
      <c r="AC87" s="19">
        <f t="shared" si="9"/>
        <v>6764.5239999999976</v>
      </c>
      <c r="AD87" s="17">
        <f>INDEX(AEO23_Table_22._Comm_Sector_Ene!$F$8:$AJ$81,MATCH($B87,AEO23_Table_22._Comm_Sector_Ene!$C$8:$C$81,0),MATCH(AD$82,AEO23_Table_22._Comm_Sector_Ene!$F$5:$AJ$5,0))*gigwatt_to_megawatt</f>
        <v>6764.5239999999994</v>
      </c>
      <c r="AE87" s="19" t="e">
        <f t="shared" ref="AE87:AH88" si="10">_xlfn.FORECAST.LINEAR(AE$82,$BB87:$BC87,$BB$82:$BC$82)</f>
        <v>#REF!</v>
      </c>
      <c r="AF87" s="19" t="e">
        <f t="shared" si="10"/>
        <v>#REF!</v>
      </c>
      <c r="AG87" s="19" t="e">
        <f t="shared" si="10"/>
        <v>#REF!</v>
      </c>
      <c r="AH87" s="19" t="e">
        <f t="shared" si="10"/>
        <v>#REF!</v>
      </c>
      <c r="AV87" t="s">
        <v>63</v>
      </c>
      <c r="AW87" s="17">
        <f>E87</f>
        <v>554.88099999999997</v>
      </c>
      <c r="AX87" s="17">
        <f t="shared" si="0"/>
        <v>6729.9030000000002</v>
      </c>
      <c r="AY87" s="17">
        <f t="shared" si="1"/>
        <v>6819.6790000000001</v>
      </c>
      <c r="AZ87" s="17">
        <f t="shared" si="2"/>
        <v>6913.902</v>
      </c>
      <c r="BA87" s="17">
        <f t="shared" si="3"/>
        <v>6804.2550000000001</v>
      </c>
      <c r="BB87" s="17">
        <f t="shared" si="4"/>
        <v>6764.5239999999994</v>
      </c>
      <c r="BC87" s="17" t="e">
        <f>#REF!</f>
        <v>#REF!</v>
      </c>
    </row>
    <row r="88" spans="1:55" x14ac:dyDescent="0.25">
      <c r="A88" s="3" t="s">
        <v>573</v>
      </c>
      <c r="B88" s="3" t="str">
        <f>AEO23_Table_22._Comm_Sector_Ene!C78</f>
        <v>AEO.2023.REF2023.CNSM_NA_COMM_CHP_SLR_PHTVL_NA_TRLBTU.A</v>
      </c>
      <c r="C88" t="s">
        <v>10</v>
      </c>
      <c r="D88" s="17"/>
      <c r="E88" s="17">
        <f>INDEX(AEO22_Table_22._Comm_Sector_Ene!$F$8:$AK$81,MATCH($A88,AEO22_Table_22._Comm_Sector_Ene!$C$8:$C$81,0),MATCH(E$82,AEO22_Table_22._Comm_Sector_Ene!$F$5:$AK$5,0))*gigwatt_to_megawatt</f>
        <v>18947.776999999998</v>
      </c>
      <c r="F88" s="19">
        <f t="shared" si="5"/>
        <v>168932.27700001001</v>
      </c>
      <c r="G88" s="19">
        <f t="shared" si="5"/>
        <v>243924.52700001001</v>
      </c>
      <c r="H88" s="19">
        <f t="shared" si="5"/>
        <v>318916.77700001001</v>
      </c>
      <c r="I88" s="19">
        <f t="shared" si="5"/>
        <v>393909.02700001001</v>
      </c>
      <c r="J88" s="17">
        <f>INDEX(AEO23_Table_22._Comm_Sector_Ene!$F$8:$AJ$81,MATCH($B88,AEO23_Table_22._Comm_Sector_Ene!$C$8:$C$81,0),MATCH(J$82,AEO23_Table_22._Comm_Sector_Ene!$F$5:$AJ$5,0))*gigwatt_to_megawatt</f>
        <v>393909.027</v>
      </c>
      <c r="K88" s="19">
        <f t="shared" si="6"/>
        <v>437076.44659999758</v>
      </c>
      <c r="L88" s="19">
        <f t="shared" si="6"/>
        <v>458660.15639999509</v>
      </c>
      <c r="M88" s="19">
        <f t="shared" si="6"/>
        <v>480243.86620000005</v>
      </c>
      <c r="N88" s="19">
        <f t="shared" si="6"/>
        <v>501827.57599999756</v>
      </c>
      <c r="O88" s="17">
        <f>INDEX(AEO23_Table_22._Comm_Sector_Ene!$F$8:$AJ$81,MATCH($B88,AEO23_Table_22._Comm_Sector_Ene!$C$8:$C$81,0),MATCH(O$82,AEO23_Table_22._Comm_Sector_Ene!$F$5:$AJ$5,0))*gigwatt_to_megawatt</f>
        <v>501827.576</v>
      </c>
      <c r="P88" s="19">
        <f t="shared" si="7"/>
        <v>549391.78479999304</v>
      </c>
      <c r="Q88" s="19">
        <f t="shared" si="7"/>
        <v>573173.8891999945</v>
      </c>
      <c r="R88" s="19">
        <f t="shared" si="7"/>
        <v>596955.99359999597</v>
      </c>
      <c r="S88" s="19">
        <f t="shared" si="7"/>
        <v>620738.09799999744</v>
      </c>
      <c r="T88" s="17">
        <f>INDEX(AEO23_Table_22._Comm_Sector_Ene!$F$8:$AJ$81,MATCH($B88,AEO23_Table_22._Comm_Sector_Ene!$C$8:$C$81,0),MATCH(T$82,AEO23_Table_22._Comm_Sector_Ene!$F$5:$AJ$5,0))*gigwatt_to_megawatt</f>
        <v>620738.098</v>
      </c>
      <c r="U88" s="19">
        <f t="shared" si="8"/>
        <v>660783.55719999969</v>
      </c>
      <c r="V88" s="19">
        <f t="shared" si="8"/>
        <v>680806.28679999709</v>
      </c>
      <c r="W88" s="19">
        <f t="shared" si="8"/>
        <v>700829.01640000194</v>
      </c>
      <c r="X88" s="19">
        <f t="shared" si="8"/>
        <v>720851.74599999934</v>
      </c>
      <c r="Y88" s="17">
        <f>INDEX(AEO23_Table_22._Comm_Sector_Ene!$F$8:$AJ$81,MATCH($B88,AEO23_Table_22._Comm_Sector_Ene!$C$8:$C$81,0),MATCH(Y$82,AEO23_Table_22._Comm_Sector_Ene!$F$5:$AJ$5,0))*gigwatt_to_megawatt</f>
        <v>720851.74600000004</v>
      </c>
      <c r="Z88" s="19">
        <f t="shared" si="9"/>
        <v>749745.5447999984</v>
      </c>
      <c r="AA88" s="19">
        <f t="shared" si="9"/>
        <v>764192.44419999793</v>
      </c>
      <c r="AB88" s="19">
        <f t="shared" si="9"/>
        <v>778639.34360000119</v>
      </c>
      <c r="AC88" s="19">
        <f t="shared" si="9"/>
        <v>793086.24300000072</v>
      </c>
      <c r="AD88" s="17">
        <f>INDEX(AEO23_Table_22._Comm_Sector_Ene!$F$8:$AJ$81,MATCH($B88,AEO23_Table_22._Comm_Sector_Ene!$C$8:$C$81,0),MATCH(AD$82,AEO23_Table_22._Comm_Sector_Ene!$F$5:$AJ$5,0))*gigwatt_to_megawatt</f>
        <v>793086.24300000002</v>
      </c>
      <c r="AE88" s="19" t="e">
        <f t="shared" si="10"/>
        <v>#REF!</v>
      </c>
      <c r="AF88" s="19" t="e">
        <f t="shared" si="10"/>
        <v>#REF!</v>
      </c>
      <c r="AG88" s="19" t="e">
        <f t="shared" si="10"/>
        <v>#REF!</v>
      </c>
      <c r="AH88" s="19" t="e">
        <f t="shared" si="10"/>
        <v>#REF!</v>
      </c>
      <c r="AV88" t="s">
        <v>10</v>
      </c>
      <c r="AW88" s="17">
        <f>E88</f>
        <v>18947.776999999998</v>
      </c>
      <c r="AX88" s="17">
        <f t="shared" si="0"/>
        <v>393909.027</v>
      </c>
      <c r="AY88" s="17">
        <f t="shared" si="1"/>
        <v>501827.576</v>
      </c>
      <c r="AZ88" s="17">
        <f t="shared" si="2"/>
        <v>620738.098</v>
      </c>
      <c r="BA88" s="17">
        <f t="shared" si="3"/>
        <v>720851.74600000004</v>
      </c>
      <c r="BB88" s="17">
        <f t="shared" si="4"/>
        <v>793086.24300000002</v>
      </c>
      <c r="BC88" s="17" t="e">
        <f>#REF!</f>
        <v>#REF!</v>
      </c>
    </row>
    <row r="89" spans="1:55"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V89" t="s">
        <v>11</v>
      </c>
      <c r="AW89" s="10">
        <v>0</v>
      </c>
      <c r="AX89" s="10">
        <f t="shared" si="0"/>
        <v>0</v>
      </c>
      <c r="AY89" s="10">
        <f t="shared" si="1"/>
        <v>0</v>
      </c>
      <c r="AZ89" s="10">
        <f t="shared" si="2"/>
        <v>0</v>
      </c>
      <c r="BA89" s="10">
        <f t="shared" si="3"/>
        <v>0</v>
      </c>
      <c r="BB89" s="10">
        <f t="shared" si="4"/>
        <v>0</v>
      </c>
      <c r="BC89" s="10" t="e">
        <f>#REF!</f>
        <v>#REF!</v>
      </c>
    </row>
    <row r="90" spans="1:55"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V90" t="s">
        <v>12</v>
      </c>
      <c r="AW90" s="10">
        <v>0</v>
      </c>
      <c r="AX90" s="10">
        <f t="shared" si="0"/>
        <v>0</v>
      </c>
      <c r="AY90" s="10">
        <f t="shared" si="1"/>
        <v>0</v>
      </c>
      <c r="AZ90" s="10">
        <f t="shared" si="2"/>
        <v>0</v>
      </c>
      <c r="BA90" s="10">
        <f t="shared" si="3"/>
        <v>0</v>
      </c>
      <c r="BB90" s="10">
        <f t="shared" si="4"/>
        <v>0</v>
      </c>
      <c r="BC90" s="10" t="e">
        <f>#REF!</f>
        <v>#REF!</v>
      </c>
    </row>
    <row r="91" spans="1:55"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V91" t="s">
        <v>13</v>
      </c>
      <c r="AW91" s="10">
        <v>0</v>
      </c>
      <c r="AX91" s="10">
        <f t="shared" si="0"/>
        <v>0</v>
      </c>
      <c r="AY91" s="10">
        <f t="shared" si="1"/>
        <v>0</v>
      </c>
      <c r="AZ91" s="10">
        <f t="shared" si="2"/>
        <v>0</v>
      </c>
      <c r="BA91" s="10">
        <f t="shared" si="3"/>
        <v>0</v>
      </c>
      <c r="BB91" s="10">
        <f t="shared" si="4"/>
        <v>0</v>
      </c>
      <c r="BC91" s="10" t="e">
        <f>#REF!</f>
        <v>#REF!</v>
      </c>
    </row>
    <row r="92" spans="1:55" x14ac:dyDescent="0.25">
      <c r="A92" s="3" t="s">
        <v>569</v>
      </c>
      <c r="B92" s="3" t="str">
        <f>AEO23_Table_22._Comm_Sector_Ene!C66</f>
        <v>AEO.2023.REF2023.GEN_NA_COMM_CHP_PET_NA_NA_MILLKWH.A</v>
      </c>
      <c r="C92" t="s">
        <v>14</v>
      </c>
      <c r="D92" s="17"/>
      <c r="E92" s="17">
        <f>INDEX(AEO22_Table_22._Comm_Sector_Ene!$F$8:$AK$81,MATCH($A92,AEO22_Table_22._Comm_Sector_Ene!$C$8:$C$81,0),MATCH(E$82,AEO22_Table_22._Comm_Sector_Ene!$F$5:$AK$5,0))*gigwatt_to_megawatt</f>
        <v>12.052999999999999</v>
      </c>
      <c r="F92" s="19">
        <f>_xlfn.FORECAST.LINEAR(F$82,$AW92:$AX92,$AW$82:$AX$82)</f>
        <v>46.236199999999371</v>
      </c>
      <c r="G92" s="19">
        <f>_xlfn.FORECAST.LINEAR(G$82,$AW92:$AX92,$AW$82:$AX$82)</f>
        <v>63.327799999999115</v>
      </c>
      <c r="H92" s="19">
        <f>_xlfn.FORECAST.LINEAR(H$82,$AW92:$AX92,$AW$82:$AX$82)</f>
        <v>80.419399999998859</v>
      </c>
      <c r="I92" s="19">
        <f>_xlfn.FORECAST.LINEAR(I$82,$AW92:$AX92,$AW$82:$AX$82)</f>
        <v>97.510999999998603</v>
      </c>
      <c r="J92" s="17">
        <f>INDEX(AEO23_Table_22._Comm_Sector_Ene!$F$8:$AJ$81,MATCH($B92,AEO23_Table_22._Comm_Sector_Ene!$C$8:$C$81,0),MATCH(J$82,AEO23_Table_22._Comm_Sector_Ene!$F$5:$AJ$5,0))*gigwatt_to_megawatt</f>
        <v>97.510999999999996</v>
      </c>
      <c r="K92" s="19">
        <f>_xlfn.FORECAST.LINEAR(K$82,$AX92:$AY92,$AX$82:$AY$82)</f>
        <v>97.510999999999996</v>
      </c>
      <c r="L92" s="19">
        <f>_xlfn.FORECAST.LINEAR(L$82,$AX92:$AY92,$AX$82:$AY$82)</f>
        <v>97.510999999999996</v>
      </c>
      <c r="M92" s="19">
        <f>_xlfn.FORECAST.LINEAR(M$82,$AX92:$AY92,$AX$82:$AY$82)</f>
        <v>97.510999999999996</v>
      </c>
      <c r="N92" s="19">
        <f>_xlfn.FORECAST.LINEAR(N$82,$AX92:$AY92,$AX$82:$AY$82)</f>
        <v>97.510999999999996</v>
      </c>
      <c r="O92" s="17">
        <f>INDEX(AEO23_Table_22._Comm_Sector_Ene!$F$8:$AJ$81,MATCH($B92,AEO23_Table_22._Comm_Sector_Ene!$C$8:$C$81,0),MATCH(O$82,AEO23_Table_22._Comm_Sector_Ene!$F$5:$AJ$5,0))*gigwatt_to_megawatt</f>
        <v>97.510999999999996</v>
      </c>
      <c r="P92" s="19">
        <f>_xlfn.FORECAST.LINEAR(P$82,$AY92:$AZ92,$AY$82:$AZ$82)</f>
        <v>97.510999999999996</v>
      </c>
      <c r="Q92" s="19">
        <f>_xlfn.FORECAST.LINEAR(Q$82,$AY92:$AZ92,$AY$82:$AZ$82)</f>
        <v>97.510999999999996</v>
      </c>
      <c r="R92" s="19">
        <f>_xlfn.FORECAST.LINEAR(R$82,$AY92:$AZ92,$AY$82:$AZ$82)</f>
        <v>97.510999999999996</v>
      </c>
      <c r="S92" s="19">
        <f>_xlfn.FORECAST.LINEAR(S$82,$AY92:$AZ92,$AY$82:$AZ$82)</f>
        <v>97.510999999999996</v>
      </c>
      <c r="T92" s="17">
        <f>INDEX(AEO23_Table_22._Comm_Sector_Ene!$F$8:$AJ$81,MATCH($B92,AEO23_Table_22._Comm_Sector_Ene!$C$8:$C$81,0),MATCH(T$82,AEO23_Table_22._Comm_Sector_Ene!$F$5:$AJ$5,0))*gigwatt_to_megawatt</f>
        <v>97.510999999999996</v>
      </c>
      <c r="U92" s="19">
        <f>_xlfn.FORECAST.LINEAR(U$82,$AZ92:$BA92,$AZ$82:$BA$82)</f>
        <v>97.510999999999996</v>
      </c>
      <c r="V92" s="19">
        <f>_xlfn.FORECAST.LINEAR(V$82,$AZ92:$BA92,$AZ$82:$BA$82)</f>
        <v>97.510999999999996</v>
      </c>
      <c r="W92" s="19">
        <f>_xlfn.FORECAST.LINEAR(W$82,$AZ92:$BA92,$AZ$82:$BA$82)</f>
        <v>97.510999999999996</v>
      </c>
      <c r="X92" s="19">
        <f>_xlfn.FORECAST.LINEAR(X$82,$AZ92:$BA92,$AZ$82:$BA$82)</f>
        <v>97.510999999999996</v>
      </c>
      <c r="Y92" s="17">
        <f>INDEX(AEO23_Table_22._Comm_Sector_Ene!$F$8:$AJ$81,MATCH($B92,AEO23_Table_22._Comm_Sector_Ene!$C$8:$C$81,0),MATCH(Y$82,AEO23_Table_22._Comm_Sector_Ene!$F$5:$AJ$5,0))*gigwatt_to_megawatt</f>
        <v>97.510999999999996</v>
      </c>
      <c r="Z92" s="19">
        <f>_xlfn.FORECAST.LINEAR(Z$82,$BA92:$BB92,$BA$82:$BB$82)</f>
        <v>97.510999999999996</v>
      </c>
      <c r="AA92" s="19">
        <f>_xlfn.FORECAST.LINEAR(AA$82,$BA92:$BB92,$BA$82:$BB$82)</f>
        <v>97.510999999999996</v>
      </c>
      <c r="AB92" s="19">
        <f>_xlfn.FORECAST.LINEAR(AB$82,$BA92:$BB92,$BA$82:$BB$82)</f>
        <v>97.510999999999996</v>
      </c>
      <c r="AC92" s="19">
        <f>_xlfn.FORECAST.LINEAR(AC$82,$BA92:$BB92,$BA$82:$BB$82)</f>
        <v>97.510999999999996</v>
      </c>
      <c r="AD92" s="17">
        <f>INDEX(AEO23_Table_22._Comm_Sector_Ene!$F$8:$AJ$81,MATCH($B92,AEO23_Table_22._Comm_Sector_Ene!$C$8:$C$81,0),MATCH(AD$82,AEO23_Table_22._Comm_Sector_Ene!$F$5:$AJ$5,0))*gigwatt_to_megawatt</f>
        <v>97.510999999999996</v>
      </c>
      <c r="AE92" s="19" t="e">
        <f>_xlfn.FORECAST.LINEAR(AE$82,$BB92:$BC92,$BB$82:$BC$82)</f>
        <v>#REF!</v>
      </c>
      <c r="AF92" s="19" t="e">
        <f>_xlfn.FORECAST.LINEAR(AF$82,$BB92:$BC92,$BB$82:$BC$82)</f>
        <v>#REF!</v>
      </c>
      <c r="AG92" s="19" t="e">
        <f>_xlfn.FORECAST.LINEAR(AG$82,$BB92:$BC92,$BB$82:$BC$82)</f>
        <v>#REF!</v>
      </c>
      <c r="AH92" s="19" t="e">
        <f>_xlfn.FORECAST.LINEAR(AH$82,$BB92:$BC92,$BB$82:$BC$82)</f>
        <v>#REF!</v>
      </c>
      <c r="AV92" t="s">
        <v>14</v>
      </c>
      <c r="AW92" s="17">
        <f>E92</f>
        <v>12.052999999999999</v>
      </c>
      <c r="AX92" s="17">
        <f t="shared" si="0"/>
        <v>97.510999999999996</v>
      </c>
      <c r="AY92" s="17">
        <f t="shared" si="1"/>
        <v>97.510999999999996</v>
      </c>
      <c r="AZ92" s="17">
        <f t="shared" si="2"/>
        <v>97.510999999999996</v>
      </c>
      <c r="BA92" s="17">
        <f t="shared" si="3"/>
        <v>97.510999999999996</v>
      </c>
      <c r="BB92" s="17">
        <f t="shared" si="4"/>
        <v>97.510999999999996</v>
      </c>
      <c r="BC92" s="17" t="e">
        <f>#REF!</f>
        <v>#REF!</v>
      </c>
    </row>
    <row r="93" spans="1:55"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V93" t="s">
        <v>15</v>
      </c>
      <c r="AW93" s="10">
        <v>0</v>
      </c>
      <c r="AX93" s="10">
        <f t="shared" si="0"/>
        <v>0</v>
      </c>
      <c r="AY93" s="10">
        <v>0</v>
      </c>
      <c r="AZ93" s="10">
        <v>0</v>
      </c>
      <c r="BA93" s="10">
        <v>0</v>
      </c>
      <c r="BB93" s="10">
        <v>0</v>
      </c>
      <c r="BC93" s="10">
        <v>0</v>
      </c>
    </row>
    <row r="94" spans="1:55"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V94" t="s">
        <v>61</v>
      </c>
      <c r="AW94" s="10">
        <v>0</v>
      </c>
      <c r="AX94" s="10">
        <v>0</v>
      </c>
      <c r="AY94" s="10">
        <v>0</v>
      </c>
      <c r="AZ94" s="10">
        <v>0</v>
      </c>
      <c r="BA94" s="10">
        <v>0</v>
      </c>
      <c r="BB94" s="10">
        <v>0</v>
      </c>
      <c r="BC94" s="10">
        <v>0</v>
      </c>
    </row>
    <row r="95" spans="1:55"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V95" t="s">
        <v>64</v>
      </c>
      <c r="AW95" s="10">
        <v>0</v>
      </c>
      <c r="AX95" s="10">
        <v>0</v>
      </c>
      <c r="AY95" s="10">
        <v>0</v>
      </c>
      <c r="AZ95" s="10">
        <v>0</v>
      </c>
      <c r="BA95" s="10">
        <v>0</v>
      </c>
      <c r="BB95" s="10">
        <v>0</v>
      </c>
      <c r="BC95" s="10">
        <v>0</v>
      </c>
    </row>
    <row r="96" spans="1:55"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V96" t="s">
        <v>162</v>
      </c>
      <c r="AW96" s="10">
        <v>0</v>
      </c>
      <c r="AX96" s="10">
        <v>0</v>
      </c>
      <c r="AY96" s="10">
        <v>0</v>
      </c>
      <c r="AZ96" s="10">
        <v>0</v>
      </c>
      <c r="BA96" s="10">
        <v>0</v>
      </c>
      <c r="BB96" s="10">
        <v>0</v>
      </c>
      <c r="BC96" s="10">
        <v>0</v>
      </c>
    </row>
    <row r="97" spans="1:55"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V97" t="s">
        <v>163</v>
      </c>
      <c r="AW97" s="10">
        <v>0</v>
      </c>
      <c r="AX97" s="10">
        <v>0</v>
      </c>
      <c r="AY97" s="10">
        <v>0</v>
      </c>
      <c r="AZ97" s="10">
        <v>0</v>
      </c>
      <c r="BA97" s="10">
        <v>0</v>
      </c>
      <c r="BB97" s="10">
        <v>0</v>
      </c>
      <c r="BC97" s="10">
        <v>0</v>
      </c>
    </row>
    <row r="98" spans="1:55"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V98" t="s">
        <v>164</v>
      </c>
      <c r="AW98" s="10">
        <v>0</v>
      </c>
      <c r="AX98" s="10">
        <v>0</v>
      </c>
      <c r="AY98" s="10">
        <v>0</v>
      </c>
      <c r="AZ98" s="10">
        <v>0</v>
      </c>
      <c r="BA98" s="10">
        <v>0</v>
      </c>
      <c r="BB98" s="10">
        <v>0</v>
      </c>
      <c r="BC98" s="10">
        <v>0</v>
      </c>
    </row>
    <row r="99" spans="1:55"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55" x14ac:dyDescent="0.25">
      <c r="B100" s="18" t="s">
        <v>180</v>
      </c>
    </row>
    <row r="101" spans="1:55" x14ac:dyDescent="0.25">
      <c r="B101" s="1" t="s">
        <v>173</v>
      </c>
      <c r="F101" s="20" t="s">
        <v>182</v>
      </c>
    </row>
    <row r="102" spans="1:55" x14ac:dyDescent="0.25">
      <c r="C102" s="1" t="s">
        <v>166</v>
      </c>
      <c r="E102">
        <v>2021</v>
      </c>
      <c r="F102">
        <v>2022</v>
      </c>
      <c r="G102">
        <v>2023</v>
      </c>
      <c r="H102">
        <v>2024</v>
      </c>
      <c r="I102">
        <v>2025</v>
      </c>
      <c r="J102">
        <v>2026</v>
      </c>
      <c r="K102">
        <v>2027</v>
      </c>
      <c r="L102">
        <v>2028</v>
      </c>
      <c r="M102">
        <v>2029</v>
      </c>
      <c r="N102">
        <v>2030</v>
      </c>
      <c r="O102">
        <v>2031</v>
      </c>
      <c r="P102">
        <v>2032</v>
      </c>
      <c r="Q102">
        <v>2033</v>
      </c>
      <c r="R102">
        <v>2034</v>
      </c>
      <c r="S102">
        <v>2035</v>
      </c>
      <c r="T102">
        <v>2036</v>
      </c>
      <c r="U102">
        <v>2037</v>
      </c>
      <c r="V102">
        <v>2038</v>
      </c>
      <c r="W102">
        <v>2039</v>
      </c>
      <c r="X102">
        <v>2040</v>
      </c>
      <c r="Y102">
        <v>2041</v>
      </c>
      <c r="Z102">
        <v>2042</v>
      </c>
      <c r="AA102">
        <v>2043</v>
      </c>
      <c r="AB102">
        <v>2044</v>
      </c>
      <c r="AC102">
        <v>2045</v>
      </c>
      <c r="AD102">
        <v>2046</v>
      </c>
      <c r="AE102">
        <v>2047</v>
      </c>
      <c r="AF102">
        <v>2048</v>
      </c>
      <c r="AG102">
        <v>2049</v>
      </c>
      <c r="AH102">
        <v>2050</v>
      </c>
      <c r="AW102">
        <v>2020</v>
      </c>
      <c r="AX102">
        <v>2025</v>
      </c>
      <c r="AY102">
        <v>2030</v>
      </c>
      <c r="AZ102">
        <v>2035</v>
      </c>
      <c r="BA102">
        <v>2040</v>
      </c>
      <c r="BB102">
        <v>2045</v>
      </c>
      <c r="BC102">
        <v>2050</v>
      </c>
    </row>
    <row r="103" spans="1:55"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V103" t="s">
        <v>62</v>
      </c>
      <c r="AW103" s="10">
        <v>0</v>
      </c>
      <c r="AX103" s="10">
        <v>1</v>
      </c>
      <c r="AY103" s="10">
        <v>2</v>
      </c>
      <c r="AZ103" s="10">
        <v>3</v>
      </c>
      <c r="BA103" s="10">
        <v>4</v>
      </c>
      <c r="BB103" s="10">
        <v>5</v>
      </c>
      <c r="BC103" s="10">
        <v>6</v>
      </c>
    </row>
    <row r="104" spans="1:55" x14ac:dyDescent="0.25">
      <c r="A104" s="3" t="s">
        <v>583</v>
      </c>
      <c r="B104" s="3" t="str">
        <f>AEO23_Table_22._Comm_Sector_Ene!C67</f>
        <v>AEO.2023.REF2023.GEN_NA_COMM_CHP_NG_NA_NA_MILLKWH.A</v>
      </c>
      <c r="C104" t="s">
        <v>7</v>
      </c>
      <c r="D104" s="17"/>
      <c r="E104" s="17">
        <f>INDEX(AEO22_Table_22._Comm_Sector_Ene!$F$8:$AK$81,MATCH($A104,AEO22_Table_22._Comm_Sector_Ene!$C$8:$C$81,0),MATCH(E$102,AEO22_Table_22._Comm_Sector_Ene!$F$5:$AK$5,0))*billion_kw_to_MW</f>
        <v>9445113</v>
      </c>
      <c r="F104" s="19">
        <f>_xlfn.FORECAST.LINEAR(F$82,$AW104:$AX104,$AW$82:$AX$82)</f>
        <v>9745012.1999999881</v>
      </c>
      <c r="G104" s="19">
        <f>_xlfn.FORECAST.LINEAR(G$82,$AW104:$AX104,$AW$82:$AX$82)</f>
        <v>9894961.8000000119</v>
      </c>
      <c r="H104" s="19">
        <f>_xlfn.FORECAST.LINEAR(H$82,$AW104:$AX104,$AW$82:$AX$82)</f>
        <v>10044911.400000036</v>
      </c>
      <c r="I104" s="19">
        <f>_xlfn.FORECAST.LINEAR(I$82,$AW104:$AX104,$AW$82:$AX$82)</f>
        <v>10194861</v>
      </c>
      <c r="J104" s="17">
        <f>INDEX(AEO23_Table_22._Comm_Sector_Ene!$F$8:$AJ$81,MATCH($B104,AEO23_Table_22._Comm_Sector_Ene!$C$8:$C$81,0),MATCH(J$102,AEO23_Table_22._Comm_Sector_Ene!$F$5:$AJ$5,0))*billion_kw_to_MW</f>
        <v>10194861</v>
      </c>
      <c r="K104" s="19">
        <f>_xlfn.FORECAST.LINEAR(K$82,$AX104:$AY104,$AX$102:$AY$102)</f>
        <v>10489943.800000012</v>
      </c>
      <c r="L104" s="19">
        <f>_xlfn.FORECAST.LINEAR(L$82,$AX104:$AY104,$AX$102:$AY$102)</f>
        <v>10637485.199999988</v>
      </c>
      <c r="M104" s="19">
        <f>_xlfn.FORECAST.LINEAR(M$82,$AX104:$AY104,$AX$102:$AY$102)</f>
        <v>10785026.599999964</v>
      </c>
      <c r="N104" s="19">
        <f>_xlfn.FORECAST.LINEAR(N$82,$AX104:$AY104,$AX$102:$AY$102)</f>
        <v>10932568</v>
      </c>
      <c r="O104" s="17">
        <f>INDEX(AEO23_Table_22._Comm_Sector_Ene!$F$8:$AJ$81,MATCH($B104,AEO23_Table_22._Comm_Sector_Ene!$C$8:$C$81,0),MATCH(O$102,AEO23_Table_22._Comm_Sector_Ene!$F$5:$AJ$5,0))*billion_kw_to_MW</f>
        <v>10932568</v>
      </c>
      <c r="P104" s="19">
        <f>_xlfn.FORECAST.LINEAR(P$82,$AY104:$AZ104,$AY$102:$AZ$102)</f>
        <v>11224284.800000012</v>
      </c>
      <c r="Q104" s="19">
        <f>_xlfn.FORECAST.LINEAR(Q$82,$AY104:$AZ104,$AY$102:$AZ$102)</f>
        <v>11370143.199999988</v>
      </c>
      <c r="R104" s="19">
        <f>_xlfn.FORECAST.LINEAR(R$82,$AY104:$AZ104,$AY$102:$AZ$102)</f>
        <v>11516001.599999964</v>
      </c>
      <c r="S104" s="19">
        <f>_xlfn.FORECAST.LINEAR(S$82,$AY104:$AZ104,$AY$102:$AZ$102)</f>
        <v>11661860</v>
      </c>
      <c r="T104" s="17">
        <f>INDEX(AEO23_Table_22._Comm_Sector_Ene!$F$8:$AJ$81,MATCH($B104,AEO23_Table_22._Comm_Sector_Ene!$C$8:$C$81,0),MATCH(T$102,AEO23_Table_22._Comm_Sector_Ene!$F$5:$AJ$5,0))*billion_kw_to_MW</f>
        <v>11661860</v>
      </c>
      <c r="U104" s="19">
        <f>_xlfn.FORECAST.LINEAR(U$82,$AZ104:$BA104,$AZ$102:$BA$102)</f>
        <v>11848788</v>
      </c>
      <c r="V104" s="19">
        <f>_xlfn.FORECAST.LINEAR(V$82,$AZ104:$BA104,$AZ$102:$BA$102)</f>
        <v>11942252</v>
      </c>
      <c r="W104" s="19">
        <f>_xlfn.FORECAST.LINEAR(W$82,$AZ104:$BA104,$AZ$102:$BA$102)</f>
        <v>12035716</v>
      </c>
      <c r="X104" s="19">
        <f>_xlfn.FORECAST.LINEAR(X$82,$AZ104:$BA104,$AZ$102:$BA$102)</f>
        <v>12129180</v>
      </c>
      <c r="Y104" s="17">
        <f>INDEX(AEO23_Table_22._Comm_Sector_Ene!$F$8:$AJ$81,MATCH($B104,AEO23_Table_22._Comm_Sector_Ene!$C$8:$C$81,0),MATCH(Y$102,AEO23_Table_22._Comm_Sector_Ene!$F$5:$AJ$5,0))*billion_kw_to_MW</f>
        <v>12129180</v>
      </c>
      <c r="Z104" s="19">
        <f>_xlfn.FORECAST.LINEAR(Z$82,$BA104:$BB104,$BA$102:$BB$102)</f>
        <v>12276652.400000006</v>
      </c>
      <c r="AA104" s="19">
        <f>_xlfn.FORECAST.LINEAR(AA$82,$BA104:$BB104,$BA$102:$BB$102)</f>
        <v>12350388.599999994</v>
      </c>
      <c r="AB104" s="19">
        <f>_xlfn.FORECAST.LINEAR(AB$82,$BA104:$BB104,$BA$102:$BB$102)</f>
        <v>12424124.799999982</v>
      </c>
      <c r="AC104" s="19">
        <f>_xlfn.FORECAST.LINEAR(AC$82,$BA104:$BB104,$BA$102:$BB$102)</f>
        <v>12497861</v>
      </c>
      <c r="AD104" s="17">
        <f>INDEX(AEO23_Table_22._Comm_Sector_Ene!$F$8:$AJ$81,MATCH($B104,AEO23_Table_22._Comm_Sector_Ene!$C$8:$C$81,0),MATCH(AD$102,AEO23_Table_22._Comm_Sector_Ene!$F$5:$AJ$5,0))*billion_kw_to_MW</f>
        <v>12497861</v>
      </c>
      <c r="AE104" s="19" t="e">
        <f>_xlfn.FORECAST.LINEAR(AE$82,$BB104:$BC104,$BB$102:$BC$102)</f>
        <v>#REF!</v>
      </c>
      <c r="AF104" s="19" t="e">
        <f>_xlfn.FORECAST.LINEAR(AF$82,$BB104:$BC104,$BB$102:$BC$102)</f>
        <v>#REF!</v>
      </c>
      <c r="AG104" s="19" t="e">
        <f>_xlfn.FORECAST.LINEAR(AG$82,$BB104:$BC104,$BB$102:$BC$102)</f>
        <v>#REF!</v>
      </c>
      <c r="AH104" s="19" t="e">
        <f>_xlfn.FORECAST.LINEAR(AH$82,$BB104:$BC104,$BB$102:$BC$102)</f>
        <v>#REF!</v>
      </c>
      <c r="AV104" t="s">
        <v>7</v>
      </c>
      <c r="AW104" s="17">
        <f>E104</f>
        <v>9445113</v>
      </c>
      <c r="AX104" s="17">
        <f>J104</f>
        <v>10194861</v>
      </c>
      <c r="AY104" s="17">
        <f>O104</f>
        <v>10932568</v>
      </c>
      <c r="AZ104" s="17">
        <f>T104</f>
        <v>11661860</v>
      </c>
      <c r="BA104" s="17">
        <f>Y104</f>
        <v>12129180</v>
      </c>
      <c r="BB104" s="17">
        <f>AD104</f>
        <v>12497861</v>
      </c>
      <c r="BC104" s="17" t="e">
        <f>#REF!</f>
        <v>#REF!</v>
      </c>
    </row>
    <row r="105" spans="1:55"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V105" t="s">
        <v>8</v>
      </c>
      <c r="AW105" s="10"/>
      <c r="AX105" s="10">
        <v>0</v>
      </c>
      <c r="AY105" s="10">
        <v>0</v>
      </c>
      <c r="AZ105" s="10">
        <v>0</v>
      </c>
      <c r="BA105" s="10">
        <v>0</v>
      </c>
      <c r="BB105" s="10">
        <v>0</v>
      </c>
      <c r="BC105" s="10">
        <v>0</v>
      </c>
    </row>
    <row r="106" spans="1:55"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V106" t="s">
        <v>9</v>
      </c>
      <c r="AW106" s="10"/>
      <c r="AX106" s="10">
        <v>0</v>
      </c>
      <c r="AY106" s="10">
        <v>0</v>
      </c>
      <c r="AZ106" s="10">
        <v>0</v>
      </c>
      <c r="BA106" s="10">
        <v>0</v>
      </c>
      <c r="BB106" s="10">
        <v>0</v>
      </c>
      <c r="BC106" s="10">
        <v>0</v>
      </c>
    </row>
    <row r="107" spans="1:55" x14ac:dyDescent="0.25">
      <c r="A107" s="3" t="s">
        <v>587</v>
      </c>
      <c r="B107" s="3" t="str">
        <f>AEO23_Table_22._Comm_Sector_Ene!C79</f>
        <v>AEO.2023.REF2023.CNSM_NA_COMM_CHP_WND_NA_NA_TRLBTU.A</v>
      </c>
      <c r="C107" t="s">
        <v>63</v>
      </c>
      <c r="D107" s="17"/>
      <c r="E107" s="17">
        <f>INDEX(AEO22_Table_22._Comm_Sector_Ene!$F$8:$AK$81,MATCH($A107,AEO22_Table_22._Comm_Sector_Ene!$C$8:$C$81,0),MATCH(E$102,AEO22_Table_22._Comm_Sector_Ene!$F$5:$AK$5,0))*billion_kw_to_MW</f>
        <v>755308</v>
      </c>
      <c r="F107" s="19">
        <f t="shared" ref="F107:I108" si="11">_xlfn.FORECAST.LINEAR(F$82,$AW107:$AX107,$AW$82:$AX$82)</f>
        <v>3145146</v>
      </c>
      <c r="G107" s="19">
        <f t="shared" si="11"/>
        <v>4340065</v>
      </c>
      <c r="H107" s="19">
        <f t="shared" si="11"/>
        <v>5534984</v>
      </c>
      <c r="I107" s="19">
        <f t="shared" si="11"/>
        <v>6729903</v>
      </c>
      <c r="J107" s="17">
        <f>INDEX(AEO23_Table_22._Comm_Sector_Ene!$F$8:$AJ$81,MATCH($B107,AEO23_Table_22._Comm_Sector_Ene!$C$8:$C$81,0),MATCH(Calculations!J$102,AEO23_Table_22._Comm_Sector_Ene!$F$5:$AJ$5,0))*billion_kw_to_MW</f>
        <v>6729903</v>
      </c>
      <c r="K107" s="19">
        <f t="shared" ref="K107:N108" si="12">_xlfn.FORECAST.LINEAR(K$82,$AX107:$AY107,$AX$102:$AY$102)</f>
        <v>6765813.3999999985</v>
      </c>
      <c r="L107" s="19">
        <f t="shared" si="12"/>
        <v>6783768.6000000015</v>
      </c>
      <c r="M107" s="19">
        <f t="shared" si="12"/>
        <v>6801723.8000000045</v>
      </c>
      <c r="N107" s="19">
        <f t="shared" si="12"/>
        <v>6819679</v>
      </c>
      <c r="O107" s="17">
        <f>INDEX(AEO23_Table_22._Comm_Sector_Ene!$F$8:$AJ$81,MATCH($B107,AEO23_Table_22._Comm_Sector_Ene!$C$8:$C$81,0),MATCH(O$102,AEO23_Table_22._Comm_Sector_Ene!$F$5:$AJ$5,0))*billion_kw_to_MW</f>
        <v>6819679</v>
      </c>
      <c r="P107" s="19">
        <f t="shared" ref="P107:S108" si="13">_xlfn.FORECAST.LINEAR(P$82,$AY107:$AZ107,$AY$102:$AZ$102)</f>
        <v>6857368.1999999955</v>
      </c>
      <c r="Q107" s="19">
        <f t="shared" si="13"/>
        <v>6876212.799999997</v>
      </c>
      <c r="R107" s="19">
        <f t="shared" si="13"/>
        <v>6895057.3999999985</v>
      </c>
      <c r="S107" s="19">
        <f t="shared" si="13"/>
        <v>6913902</v>
      </c>
      <c r="T107" s="17">
        <f>INDEX(AEO23_Table_22._Comm_Sector_Ene!$F$8:$AJ$81,MATCH($B107,AEO23_Table_22._Comm_Sector_Ene!$C$8:$C$81,0),MATCH(T$102,AEO23_Table_22._Comm_Sector_Ene!$F$5:$AJ$5,0))*billion_kw_to_MW</f>
        <v>6913902</v>
      </c>
      <c r="U107" s="19">
        <f t="shared" ref="U107:X108" si="14">_xlfn.FORECAST.LINEAR(U$82,$AZ107:$BA107,$AZ$102:$BA$102)</f>
        <v>6870043.1999999955</v>
      </c>
      <c r="V107" s="19">
        <f t="shared" si="14"/>
        <v>6848113.799999997</v>
      </c>
      <c r="W107" s="19">
        <f t="shared" si="14"/>
        <v>6826184.3999999985</v>
      </c>
      <c r="X107" s="19">
        <f t="shared" si="14"/>
        <v>6804255</v>
      </c>
      <c r="Y107" s="17">
        <f>INDEX(AEO23_Table_22._Comm_Sector_Ene!$F$8:$AJ$81,MATCH($B107,AEO23_Table_22._Comm_Sector_Ene!$C$8:$C$81,0),MATCH(Y$102,AEO23_Table_22._Comm_Sector_Ene!$F$5:$AJ$5,0))*billion_kw_to_MW</f>
        <v>6804255</v>
      </c>
      <c r="Z107" s="19">
        <f t="shared" ref="Z107:AC108" si="15">_xlfn.FORECAST.LINEAR(Z$82,$BA107:$BB107,$BA$102:$BB$102)</f>
        <v>6788362.5999999996</v>
      </c>
      <c r="AA107" s="19">
        <f t="shared" si="15"/>
        <v>6780416.4000000004</v>
      </c>
      <c r="AB107" s="19">
        <f t="shared" si="15"/>
        <v>6772470.2000000011</v>
      </c>
      <c r="AC107" s="19">
        <f t="shared" si="15"/>
        <v>6764524</v>
      </c>
      <c r="AD107" s="17">
        <f>INDEX(AEO23_Table_22._Comm_Sector_Ene!$F$8:$AJ$81,MATCH($B107,AEO23_Table_22._Comm_Sector_Ene!$C$8:$C$81,0),MATCH(AD$102,AEO23_Table_22._Comm_Sector_Ene!$F$5:$AJ$5,0))*billion_kw_to_MW</f>
        <v>6764524</v>
      </c>
      <c r="AE107" s="19" t="e">
        <f t="shared" ref="AE107:AH108" si="16">_xlfn.FORECAST.LINEAR(AE$82,$BB107:$BC107,$BB$102:$BC$102)</f>
        <v>#REF!</v>
      </c>
      <c r="AF107" s="19" t="e">
        <f t="shared" si="16"/>
        <v>#REF!</v>
      </c>
      <c r="AG107" s="19" t="e">
        <f t="shared" si="16"/>
        <v>#REF!</v>
      </c>
      <c r="AH107" s="19" t="e">
        <f t="shared" si="16"/>
        <v>#REF!</v>
      </c>
      <c r="AV107" t="s">
        <v>63</v>
      </c>
      <c r="AW107" s="17">
        <f>E107</f>
        <v>755308</v>
      </c>
      <c r="AX107" s="17">
        <f>J107</f>
        <v>6729903</v>
      </c>
      <c r="AY107" s="17">
        <f>O107</f>
        <v>6819679</v>
      </c>
      <c r="AZ107" s="17">
        <f>T107</f>
        <v>6913902</v>
      </c>
      <c r="BA107" s="17">
        <f>Y107</f>
        <v>6804255</v>
      </c>
      <c r="BB107" s="17">
        <f>AD107</f>
        <v>6764524</v>
      </c>
      <c r="BC107" s="17" t="e">
        <f>#REF!</f>
        <v>#REF!</v>
      </c>
    </row>
    <row r="108" spans="1:55" x14ac:dyDescent="0.25">
      <c r="A108" s="3" t="s">
        <v>585</v>
      </c>
      <c r="B108" s="3" t="str">
        <f>AEO23_Table_22._Comm_Sector_Ene!C78</f>
        <v>AEO.2023.REF2023.CNSM_NA_COMM_CHP_SLR_PHTVL_NA_TRLBTU.A</v>
      </c>
      <c r="C108" t="s">
        <v>10</v>
      </c>
      <c r="D108" s="17"/>
      <c r="E108" s="17">
        <f>INDEX(AEO22_Table_22._Comm_Sector_Ene!$F$8:$AK$81,MATCH($A108,AEO22_Table_22._Comm_Sector_Ene!$C$8:$C$81,0),MATCH(E$102,AEO22_Table_22._Comm_Sector_Ene!$F$5:$AK$5,0))*billion_kw_to_MW</f>
        <v>23790339</v>
      </c>
      <c r="F108" s="19">
        <f t="shared" si="11"/>
        <v>171837814.19998169</v>
      </c>
      <c r="G108" s="19">
        <f t="shared" si="11"/>
        <v>245861551.79998779</v>
      </c>
      <c r="H108" s="19">
        <f t="shared" si="11"/>
        <v>319885289.3999939</v>
      </c>
      <c r="I108" s="19">
        <f t="shared" si="11"/>
        <v>393909027</v>
      </c>
      <c r="J108" s="17">
        <f>INDEX(AEO23_Table_22._Comm_Sector_Ene!$F$8:$AJ$81,MATCH($B108,AEO23_Table_22._Comm_Sector_Ene!$C$8:$C$81,0),MATCH(J$102,AEO23_Table_22._Comm_Sector_Ene!$F$5:$AJ$5,0))*billion_kw_to_MW</f>
        <v>393909027</v>
      </c>
      <c r="K108" s="19">
        <f t="shared" si="12"/>
        <v>437076446.59999847</v>
      </c>
      <c r="L108" s="19">
        <f t="shared" si="12"/>
        <v>458660156.40000153</v>
      </c>
      <c r="M108" s="19">
        <f t="shared" si="12"/>
        <v>480243866.20000458</v>
      </c>
      <c r="N108" s="19">
        <f t="shared" si="12"/>
        <v>501827576</v>
      </c>
      <c r="O108" s="17">
        <f>INDEX(AEO23_Table_22._Comm_Sector_Ene!$F$8:$AJ$81,MATCH($B108,AEO23_Table_22._Comm_Sector_Ene!$C$8:$C$81,0),MATCH(O$102,AEO23_Table_22._Comm_Sector_Ene!$F$5:$AJ$5,0))*billion_kw_to_MW</f>
        <v>501827576</v>
      </c>
      <c r="P108" s="19">
        <f t="shared" si="13"/>
        <v>549391784.79999542</v>
      </c>
      <c r="Q108" s="19">
        <f t="shared" si="13"/>
        <v>573173889.19999695</v>
      </c>
      <c r="R108" s="19">
        <f t="shared" si="13"/>
        <v>596955993.59999847</v>
      </c>
      <c r="S108" s="19">
        <f t="shared" si="13"/>
        <v>620738098</v>
      </c>
      <c r="T108" s="17">
        <f>INDEX(AEO23_Table_22._Comm_Sector_Ene!$F$8:$AJ$81,MATCH($B108,AEO23_Table_22._Comm_Sector_Ene!$C$8:$C$81,0),MATCH(T$102,AEO23_Table_22._Comm_Sector_Ene!$F$5:$AJ$5,0))*billion_kw_to_MW</f>
        <v>620738098</v>
      </c>
      <c r="U108" s="19">
        <f t="shared" si="14"/>
        <v>660783557.20000458</v>
      </c>
      <c r="V108" s="19">
        <f t="shared" si="14"/>
        <v>680806286.80000305</v>
      </c>
      <c r="W108" s="19">
        <f t="shared" si="14"/>
        <v>700829016.40000153</v>
      </c>
      <c r="X108" s="19">
        <f t="shared" si="14"/>
        <v>720851746</v>
      </c>
      <c r="Y108" s="17">
        <f>INDEX(AEO23_Table_22._Comm_Sector_Ene!$F$8:$AJ$81,MATCH($B108,AEO23_Table_22._Comm_Sector_Ene!$C$8:$C$81,0),MATCH(Y$102,AEO23_Table_22._Comm_Sector_Ene!$F$5:$AJ$5,0))*billion_kw_to_MW</f>
        <v>720851746</v>
      </c>
      <c r="Z108" s="19">
        <f t="shared" si="15"/>
        <v>749745544.79999924</v>
      </c>
      <c r="AA108" s="19">
        <f t="shared" si="15"/>
        <v>764192444.20000076</v>
      </c>
      <c r="AB108" s="19">
        <f t="shared" si="15"/>
        <v>778639343.60000229</v>
      </c>
      <c r="AC108" s="19">
        <f t="shared" si="15"/>
        <v>793086243</v>
      </c>
      <c r="AD108" s="17">
        <f>INDEX(AEO23_Table_22._Comm_Sector_Ene!$F$8:$AJ$81,MATCH($B108,AEO23_Table_22._Comm_Sector_Ene!$C$8:$C$81,0),MATCH(AD$102,AEO23_Table_22._Comm_Sector_Ene!$F$5:$AJ$5,0))*billion_kw_to_MW</f>
        <v>793086243</v>
      </c>
      <c r="AE108" s="19" t="e">
        <f t="shared" si="16"/>
        <v>#REF!</v>
      </c>
      <c r="AF108" s="19" t="e">
        <f t="shared" si="16"/>
        <v>#REF!</v>
      </c>
      <c r="AG108" s="19" t="e">
        <f t="shared" si="16"/>
        <v>#REF!</v>
      </c>
      <c r="AH108" s="19" t="e">
        <f t="shared" si="16"/>
        <v>#REF!</v>
      </c>
      <c r="AV108" t="s">
        <v>10</v>
      </c>
      <c r="AW108" s="17">
        <f>E108</f>
        <v>23790339</v>
      </c>
      <c r="AX108" s="17">
        <f>J108</f>
        <v>393909027</v>
      </c>
      <c r="AY108" s="17">
        <f>O108</f>
        <v>501827576</v>
      </c>
      <c r="AZ108" s="17">
        <f>T108</f>
        <v>620738098</v>
      </c>
      <c r="BA108" s="17">
        <f>Y108</f>
        <v>720851746</v>
      </c>
      <c r="BB108" s="17">
        <f>AD108</f>
        <v>793086243</v>
      </c>
      <c r="BC108" s="17" t="e">
        <f>#REF!</f>
        <v>#REF!</v>
      </c>
    </row>
    <row r="109" spans="1:55"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V109" t="s">
        <v>11</v>
      </c>
      <c r="AW109" s="10"/>
      <c r="AX109" s="10">
        <v>0</v>
      </c>
      <c r="AY109" s="10">
        <v>0</v>
      </c>
      <c r="AZ109" s="10">
        <v>0</v>
      </c>
      <c r="BA109" s="10">
        <v>0</v>
      </c>
      <c r="BB109" s="10">
        <v>0</v>
      </c>
      <c r="BC109" s="10">
        <v>0</v>
      </c>
    </row>
    <row r="110" spans="1:55"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V110" t="s">
        <v>12</v>
      </c>
      <c r="AW110" s="10"/>
      <c r="AX110" s="10">
        <v>0</v>
      </c>
      <c r="AY110" s="10">
        <v>0</v>
      </c>
      <c r="AZ110" s="10">
        <v>0</v>
      </c>
      <c r="BA110" s="10">
        <v>0</v>
      </c>
      <c r="BB110" s="10">
        <v>0</v>
      </c>
      <c r="BC110" s="10">
        <v>0</v>
      </c>
    </row>
    <row r="111" spans="1:55"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V111" t="s">
        <v>13</v>
      </c>
      <c r="AW111" s="10"/>
      <c r="AX111" s="10">
        <v>0</v>
      </c>
      <c r="AY111" s="10">
        <v>0</v>
      </c>
      <c r="AZ111" s="10">
        <v>0</v>
      </c>
      <c r="BA111" s="10">
        <v>0</v>
      </c>
      <c r="BB111" s="10">
        <v>0</v>
      </c>
      <c r="BC111" s="10">
        <v>0</v>
      </c>
    </row>
    <row r="112" spans="1:55" x14ac:dyDescent="0.25">
      <c r="A112" s="3" t="s">
        <v>581</v>
      </c>
      <c r="B112" s="3" t="str">
        <f>AEO23_Table_22._Comm_Sector_Ene!C66</f>
        <v>AEO.2023.REF2023.GEN_NA_COMM_CHP_PET_NA_NA_MILLKWH.A</v>
      </c>
      <c r="C112" t="s">
        <v>14</v>
      </c>
      <c r="D112" s="17"/>
      <c r="E112" s="17">
        <f>INDEX(AEO22_Table_22._Comm_Sector_Ene!$F$8:$AK$81,MATCH($A112,AEO22_Table_22._Comm_Sector_Ene!$C$8:$C$81,0),MATCH(E$102,AEO22_Table_22._Comm_Sector_Ene!$F$5:$AK$5,0))*billion_kw_to_MW</f>
        <v>84067</v>
      </c>
      <c r="F112" s="19">
        <f>_xlfn.FORECAST.LINEAR(F$82,$AW112:$AX112,$AW$82:$AX$82)</f>
        <v>89444.600000000559</v>
      </c>
      <c r="G112" s="19">
        <f>_xlfn.FORECAST.LINEAR(G$82,$AW112:$AX112,$AW$82:$AX$82)</f>
        <v>92133.400000000373</v>
      </c>
      <c r="H112" s="19">
        <f>_xlfn.FORECAST.LINEAR(H$82,$AW112:$AX112,$AW$82:$AX$82)</f>
        <v>94822.200000000186</v>
      </c>
      <c r="I112" s="19">
        <f>_xlfn.FORECAST.LINEAR(I$82,$AW112:$AX112,$AW$82:$AX$82)</f>
        <v>97511</v>
      </c>
      <c r="J112" s="17">
        <f>INDEX(AEO23_Table_22._Comm_Sector_Ene!$F$8:$AJ$81,MATCH($B112,AEO23_Table_22._Comm_Sector_Ene!$C$8:$C$81,0),MATCH(J$102,AEO23_Table_22._Comm_Sector_Ene!$F$5:$AJ$5,0))*billion_kw_to_MW</f>
        <v>97511</v>
      </c>
      <c r="K112" s="19">
        <f>_xlfn.FORECAST.LINEAR(K$82,$AX112:$AY112,$AX$102:$AY$102)</f>
        <v>97511</v>
      </c>
      <c r="L112" s="19">
        <f>_xlfn.FORECAST.LINEAR(L$82,$AX112:$AY112,$AX$102:$AY$102)</f>
        <v>97511</v>
      </c>
      <c r="M112" s="19">
        <f>_xlfn.FORECAST.LINEAR(M$82,$AX112:$AY112,$AX$102:$AY$102)</f>
        <v>97511</v>
      </c>
      <c r="N112" s="19">
        <f>_xlfn.FORECAST.LINEAR(N$82,$AX112:$AY112,$AX$102:$AY$102)</f>
        <v>97511</v>
      </c>
      <c r="O112" s="17">
        <f>INDEX(AEO23_Table_22._Comm_Sector_Ene!$F$8:$AJ$81,MATCH($B112,AEO23_Table_22._Comm_Sector_Ene!$C$8:$C$81,0),MATCH(O$102,AEO23_Table_22._Comm_Sector_Ene!$F$5:$AJ$5,0))*billion_kw_to_MW</f>
        <v>97511</v>
      </c>
      <c r="P112" s="19">
        <f>_xlfn.FORECAST.LINEAR(P$82,$AY112:$AZ112,$AY$102:$AZ$102)</f>
        <v>97511</v>
      </c>
      <c r="Q112" s="19">
        <f>_xlfn.FORECAST.LINEAR(Q$82,$AY112:$AZ112,$AY$102:$AZ$102)</f>
        <v>97511</v>
      </c>
      <c r="R112" s="19">
        <f>_xlfn.FORECAST.LINEAR(R$82,$AY112:$AZ112,$AY$102:$AZ$102)</f>
        <v>97511</v>
      </c>
      <c r="S112" s="19">
        <f>_xlfn.FORECAST.LINEAR(S$82,$AY112:$AZ112,$AY$102:$AZ$102)</f>
        <v>97511</v>
      </c>
      <c r="T112" s="17">
        <f>INDEX(AEO23_Table_22._Comm_Sector_Ene!$F$8:$AJ$81,MATCH($B112,AEO23_Table_22._Comm_Sector_Ene!$C$8:$C$81,0),MATCH(T$102,AEO23_Table_22._Comm_Sector_Ene!$F$5:$AJ$5,0))*billion_kw_to_MW</f>
        <v>97511</v>
      </c>
      <c r="U112" s="19">
        <f>_xlfn.FORECAST.LINEAR(U$82,$AZ112:$BA112,$AZ$102:$BA$102)</f>
        <v>97511</v>
      </c>
      <c r="V112" s="19">
        <f>_xlfn.FORECAST.LINEAR(V$82,$AZ112:$BA112,$AZ$102:$BA$102)</f>
        <v>97511</v>
      </c>
      <c r="W112" s="19">
        <f>_xlfn.FORECAST.LINEAR(W$82,$AZ112:$BA112,$AZ$102:$BA$102)</f>
        <v>97511</v>
      </c>
      <c r="X112" s="19">
        <f>_xlfn.FORECAST.LINEAR(X$82,$AZ112:$BA112,$AZ$102:$BA$102)</f>
        <v>97511</v>
      </c>
      <c r="Y112" s="17">
        <f>INDEX(AEO23_Table_22._Comm_Sector_Ene!$F$8:$AJ$81,MATCH($B112,AEO23_Table_22._Comm_Sector_Ene!$C$8:$C$81,0),MATCH(Y$102,AEO23_Table_22._Comm_Sector_Ene!$F$5:$AJ$5,0))*billion_kw_to_MW</f>
        <v>97511</v>
      </c>
      <c r="Z112" s="19">
        <f>_xlfn.FORECAST.LINEAR(Z$82,$BA112:$BB112,$BA$102:$BB$102)</f>
        <v>97511</v>
      </c>
      <c r="AA112" s="19">
        <f>_xlfn.FORECAST.LINEAR(AA$82,$BA112:$BB112,$BA$102:$BB$102)</f>
        <v>97511</v>
      </c>
      <c r="AB112" s="19">
        <f>_xlfn.FORECAST.LINEAR(AB$82,$BA112:$BB112,$BA$102:$BB$102)</f>
        <v>97511</v>
      </c>
      <c r="AC112" s="19">
        <f>_xlfn.FORECAST.LINEAR(AC$82,$BA112:$BB112,$BA$102:$BB$102)</f>
        <v>97511</v>
      </c>
      <c r="AD112" s="17">
        <f>INDEX(AEO23_Table_22._Comm_Sector_Ene!$F$8:$AJ$81,MATCH($B112,AEO23_Table_22._Comm_Sector_Ene!$C$8:$C$81,0),MATCH(AD$102,AEO23_Table_22._Comm_Sector_Ene!$F$5:$AJ$5,0))*billion_kw_to_MW</f>
        <v>97511</v>
      </c>
      <c r="AE112" s="19" t="e">
        <f>_xlfn.FORECAST.LINEAR(AE$82,$BB112:$BC112,$BB$102:$BC$102)</f>
        <v>#REF!</v>
      </c>
      <c r="AF112" s="19" t="e">
        <f>_xlfn.FORECAST.LINEAR(AF$82,$BB112:$BC112,$BB$102:$BC$102)</f>
        <v>#REF!</v>
      </c>
      <c r="AG112" s="19" t="e">
        <f>_xlfn.FORECAST.LINEAR(AG$82,$BB112:$BC112,$BB$102:$BC$102)</f>
        <v>#REF!</v>
      </c>
      <c r="AH112" s="19" t="e">
        <f>_xlfn.FORECAST.LINEAR(AH$82,$BB112:$BC112,$BB$102:$BC$102)</f>
        <v>#REF!</v>
      </c>
      <c r="AV112" t="s">
        <v>14</v>
      </c>
      <c r="AW112" s="17">
        <f>E112</f>
        <v>84067</v>
      </c>
      <c r="AX112" s="17">
        <f>J112</f>
        <v>97511</v>
      </c>
      <c r="AY112" s="17">
        <f>O112</f>
        <v>97511</v>
      </c>
      <c r="AZ112" s="17">
        <f>T112</f>
        <v>97511</v>
      </c>
      <c r="BA112" s="17">
        <f>Y112</f>
        <v>97511</v>
      </c>
      <c r="BB112" s="17">
        <f>AD112</f>
        <v>97511</v>
      </c>
      <c r="BC112" s="17" t="e">
        <f>#REF!</f>
        <v>#REF!</v>
      </c>
    </row>
    <row r="113" spans="3:55"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V113" t="s">
        <v>15</v>
      </c>
      <c r="AW113" s="10">
        <v>0</v>
      </c>
      <c r="AX113" s="10">
        <v>0</v>
      </c>
      <c r="AY113" s="10">
        <v>0</v>
      </c>
      <c r="AZ113" s="10">
        <v>0</v>
      </c>
      <c r="BA113" s="10">
        <v>0</v>
      </c>
      <c r="BB113" s="10">
        <v>0</v>
      </c>
      <c r="BC113" s="10">
        <v>0</v>
      </c>
    </row>
    <row r="114" spans="3:55"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V114" t="s">
        <v>61</v>
      </c>
      <c r="AW114" s="10">
        <v>0</v>
      </c>
      <c r="AX114" s="10">
        <v>0</v>
      </c>
      <c r="AY114" s="10">
        <v>0</v>
      </c>
      <c r="AZ114" s="10">
        <v>0</v>
      </c>
      <c r="BA114" s="10">
        <v>0</v>
      </c>
      <c r="BB114" s="10">
        <v>0</v>
      </c>
      <c r="BC114" s="10">
        <v>0</v>
      </c>
    </row>
    <row r="115" spans="3:55"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V115" t="s">
        <v>64</v>
      </c>
      <c r="AW115" s="10">
        <v>0</v>
      </c>
      <c r="AX115" s="10">
        <v>0</v>
      </c>
      <c r="AY115" s="10">
        <v>0</v>
      </c>
      <c r="AZ115" s="10">
        <v>0</v>
      </c>
      <c r="BA115" s="10">
        <v>0</v>
      </c>
      <c r="BB115" s="10">
        <v>0</v>
      </c>
      <c r="BC115" s="10">
        <v>0</v>
      </c>
    </row>
    <row r="116" spans="3:55"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V116" t="s">
        <v>162</v>
      </c>
      <c r="AW116" s="10">
        <v>0</v>
      </c>
      <c r="AX116" s="10">
        <v>0</v>
      </c>
      <c r="AY116" s="10">
        <v>0</v>
      </c>
      <c r="AZ116" s="10">
        <v>0</v>
      </c>
      <c r="BA116" s="10">
        <v>0</v>
      </c>
      <c r="BB116" s="10">
        <v>0</v>
      </c>
      <c r="BC116" s="10">
        <v>0</v>
      </c>
    </row>
    <row r="117" spans="3:55"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V117" t="s">
        <v>163</v>
      </c>
      <c r="AW117" s="10">
        <v>0</v>
      </c>
      <c r="AX117" s="10">
        <v>0</v>
      </c>
      <c r="AY117" s="10">
        <v>0</v>
      </c>
      <c r="AZ117" s="10">
        <v>0</v>
      </c>
      <c r="BA117" s="10">
        <v>0</v>
      </c>
      <c r="BB117" s="10">
        <v>0</v>
      </c>
      <c r="BC117" s="10">
        <v>0</v>
      </c>
    </row>
    <row r="118" spans="3:55"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V118" t="s">
        <v>164</v>
      </c>
      <c r="AW118" s="10">
        <v>0</v>
      </c>
      <c r="AX118" s="10">
        <v>0</v>
      </c>
      <c r="AY118" s="10">
        <v>0</v>
      </c>
      <c r="AZ118" s="10">
        <v>0</v>
      </c>
      <c r="BA118" s="10">
        <v>0</v>
      </c>
      <c r="BB118" s="10">
        <v>0</v>
      </c>
      <c r="BC118" s="10">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C6" sqref="C6"/>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t="e">
        <f>Calculations!#REF!</f>
        <v>#REF!</v>
      </c>
    </row>
    <row r="3" spans="1:33" x14ac:dyDescent="0.25">
      <c r="A3" t="s">
        <v>7</v>
      </c>
      <c r="B3" s="10">
        <f>Calculations!D6</f>
        <v>0</v>
      </c>
      <c r="C3" s="10">
        <f>Calculations!E6</f>
        <v>0</v>
      </c>
      <c r="D3" s="10">
        <f>Calculations!F6</f>
        <v>0</v>
      </c>
      <c r="E3" s="10">
        <f>Calculations!G6</f>
        <v>0</v>
      </c>
      <c r="F3" s="10">
        <f>Calculations!H6</f>
        <v>0</v>
      </c>
      <c r="G3" s="10">
        <f>Calculations!I6</f>
        <v>0</v>
      </c>
      <c r="H3" s="10">
        <f>Calculations!J6</f>
        <v>0</v>
      </c>
      <c r="I3" s="10">
        <f>Calculations!K6</f>
        <v>0</v>
      </c>
      <c r="J3" s="10">
        <f>Calculations!L6</f>
        <v>0</v>
      </c>
      <c r="K3" s="10">
        <f>Calculations!M6</f>
        <v>0</v>
      </c>
      <c r="L3" s="10">
        <f>Calculations!N6</f>
        <v>0</v>
      </c>
      <c r="M3" s="10">
        <f>Calculations!O6</f>
        <v>0</v>
      </c>
      <c r="N3" s="10">
        <f>Calculations!P6</f>
        <v>2.4392455274022504</v>
      </c>
      <c r="O3" s="10">
        <f>Calculations!Q6</f>
        <v>7.3177365822067504</v>
      </c>
      <c r="P3" s="10">
        <f>Calculations!R6</f>
        <v>34.962519226098919</v>
      </c>
      <c r="Q3" s="10">
        <f>Calculations!S6</f>
        <v>87.812838986480998</v>
      </c>
      <c r="R3" s="10">
        <f>Calculations!T6</f>
        <v>192.70039666477777</v>
      </c>
      <c r="S3" s="10">
        <f>Calculations!U6</f>
        <v>385.40079332955554</v>
      </c>
      <c r="T3" s="10">
        <f>Calculations!V6</f>
        <v>754.53994980976279</v>
      </c>
      <c r="U3" s="10">
        <f>Calculations!W6</f>
        <v>1426.9586335303163</v>
      </c>
      <c r="V3" s="10">
        <f>Calculations!X6</f>
        <v>2664.4691977657249</v>
      </c>
      <c r="W3" s="10">
        <f>Calculations!Y6</f>
        <v>4919.1451469278718</v>
      </c>
      <c r="X3" s="10">
        <f>Calculations!Z6</f>
        <v>7172.1949324050838</v>
      </c>
      <c r="Y3" s="10">
        <f>Calculations!AA6</f>
        <v>9430.1232089371006</v>
      </c>
      <c r="Z3" s="10">
        <f>Calculations!AB6</f>
        <v>11692.929976523919</v>
      </c>
      <c r="AA3" s="10">
        <f>Calculations!AC6</f>
        <v>13961.428317008011</v>
      </c>
      <c r="AB3" s="10">
        <f>Calculations!AD6</f>
        <v>16232.365903019509</v>
      </c>
      <c r="AC3" s="10">
        <f>Calculations!AE6</f>
        <v>18508.995061928275</v>
      </c>
      <c r="AD3" s="10">
        <f>Calculations!AF6</f>
        <v>20784.811138994573</v>
      </c>
      <c r="AE3" s="10">
        <f>Calculations!AG6</f>
        <v>23056.561806848538</v>
      </c>
      <c r="AF3" s="10">
        <f>Calculations!AH6</f>
        <v>25326.686311017562</v>
      </c>
      <c r="AG3" s="10" t="e">
        <f>Calculations!#REF!</f>
        <v>#REF!</v>
      </c>
    </row>
    <row r="4" spans="1:33" x14ac:dyDescent="0.25">
      <c r="A4" t="s">
        <v>8</v>
      </c>
      <c r="B4" s="10">
        <f>Calculations!D7</f>
        <v>0</v>
      </c>
      <c r="C4" s="10">
        <f>Calculations!E7</f>
        <v>0</v>
      </c>
      <c r="D4" s="10">
        <f>Calculations!F7</f>
        <v>0</v>
      </c>
      <c r="E4" s="10">
        <f>Calculations!G7</f>
        <v>0</v>
      </c>
      <c r="F4" s="10">
        <f>Calculations!H7</f>
        <v>0</v>
      </c>
      <c r="G4" s="10">
        <f>Calculations!I7</f>
        <v>0</v>
      </c>
      <c r="H4" s="10">
        <f>Calculations!J7</f>
        <v>0</v>
      </c>
      <c r="I4" s="10">
        <f>Calculations!K7</f>
        <v>0</v>
      </c>
      <c r="J4" s="10">
        <f>Calculations!L7</f>
        <v>0</v>
      </c>
      <c r="K4" s="10">
        <f>Calculations!M7</f>
        <v>0</v>
      </c>
      <c r="L4" s="10">
        <f>Calculations!N7</f>
        <v>0</v>
      </c>
      <c r="M4" s="10">
        <f>Calculations!O7</f>
        <v>0</v>
      </c>
      <c r="N4" s="10">
        <f>Calculations!P7</f>
        <v>0</v>
      </c>
      <c r="O4" s="10">
        <f>Calculations!Q7</f>
        <v>0</v>
      </c>
      <c r="P4" s="10">
        <f>Calculations!R7</f>
        <v>0</v>
      </c>
      <c r="Q4" s="10">
        <f>Calculations!S7</f>
        <v>0</v>
      </c>
      <c r="R4" s="10">
        <f>Calculations!T7</f>
        <v>0</v>
      </c>
      <c r="S4" s="10">
        <f>Calculations!U7</f>
        <v>0</v>
      </c>
      <c r="T4" s="10">
        <f>Calculations!V7</f>
        <v>0</v>
      </c>
      <c r="U4" s="10">
        <f>Calculations!W7</f>
        <v>0</v>
      </c>
      <c r="V4" s="10">
        <f>Calculations!X7</f>
        <v>0</v>
      </c>
      <c r="W4" s="10">
        <f>Calculations!Y7</f>
        <v>0</v>
      </c>
      <c r="X4" s="10">
        <f>Calculations!Z7</f>
        <v>0</v>
      </c>
      <c r="Y4" s="10">
        <f>Calculations!AA7</f>
        <v>0</v>
      </c>
      <c r="Z4" s="10">
        <f>Calculations!AB7</f>
        <v>0</v>
      </c>
      <c r="AA4" s="10">
        <f>Calculations!AC7</f>
        <v>0</v>
      </c>
      <c r="AB4" s="10">
        <f>Calculations!AD7</f>
        <v>0</v>
      </c>
      <c r="AC4" s="10">
        <f>Calculations!AE7</f>
        <v>0</v>
      </c>
      <c r="AD4" s="10">
        <f>Calculations!AF7</f>
        <v>0</v>
      </c>
      <c r="AE4" s="10">
        <f>Calculations!AG7</f>
        <v>0</v>
      </c>
      <c r="AF4" s="10">
        <f>Calculations!AH7</f>
        <v>0</v>
      </c>
      <c r="AG4" s="10" t="e">
        <f>Calculations!#REF!</f>
        <v>#REF!</v>
      </c>
    </row>
    <row r="5" spans="1:33" x14ac:dyDescent="0.25">
      <c r="A5" t="s">
        <v>9</v>
      </c>
      <c r="B5" s="10">
        <f>Calculations!D8</f>
        <v>0</v>
      </c>
      <c r="C5" s="10">
        <f>Calculations!E8</f>
        <v>0</v>
      </c>
      <c r="D5" s="10">
        <f>Calculations!F8</f>
        <v>0</v>
      </c>
      <c r="E5" s="10">
        <f>Calculations!G8</f>
        <v>0</v>
      </c>
      <c r="F5" s="10">
        <f>Calculations!H8</f>
        <v>0</v>
      </c>
      <c r="G5" s="10">
        <f>Calculations!I8</f>
        <v>0</v>
      </c>
      <c r="H5" s="10">
        <f>Calculations!J8</f>
        <v>0</v>
      </c>
      <c r="I5" s="10">
        <f>Calculations!K8</f>
        <v>0</v>
      </c>
      <c r="J5" s="10">
        <f>Calculations!L8</f>
        <v>0</v>
      </c>
      <c r="K5" s="10">
        <f>Calculations!M8</f>
        <v>0</v>
      </c>
      <c r="L5" s="10">
        <f>Calculations!N8</f>
        <v>0</v>
      </c>
      <c r="M5" s="10">
        <f>Calculations!O8</f>
        <v>0</v>
      </c>
      <c r="N5" s="10">
        <f>Calculations!P8</f>
        <v>0</v>
      </c>
      <c r="O5" s="10">
        <f>Calculations!Q8</f>
        <v>0</v>
      </c>
      <c r="P5" s="10">
        <f>Calculations!R8</f>
        <v>0</v>
      </c>
      <c r="Q5" s="10">
        <f>Calculations!S8</f>
        <v>0</v>
      </c>
      <c r="R5" s="10">
        <f>Calculations!T8</f>
        <v>0</v>
      </c>
      <c r="S5" s="10">
        <f>Calculations!U8</f>
        <v>0</v>
      </c>
      <c r="T5" s="10">
        <f>Calculations!V8</f>
        <v>0</v>
      </c>
      <c r="U5" s="10">
        <f>Calculations!W8</f>
        <v>0</v>
      </c>
      <c r="V5" s="10">
        <f>Calculations!X8</f>
        <v>0</v>
      </c>
      <c r="W5" s="10">
        <f>Calculations!Y8</f>
        <v>0</v>
      </c>
      <c r="X5" s="10">
        <f>Calculations!Z8</f>
        <v>0</v>
      </c>
      <c r="Y5" s="10">
        <f>Calculations!AA8</f>
        <v>0</v>
      </c>
      <c r="Z5" s="10">
        <f>Calculations!AB8</f>
        <v>0</v>
      </c>
      <c r="AA5" s="10">
        <f>Calculations!AC8</f>
        <v>0</v>
      </c>
      <c r="AB5" s="10">
        <f>Calculations!AD8</f>
        <v>0</v>
      </c>
      <c r="AC5" s="10">
        <f>Calculations!AE8</f>
        <v>0</v>
      </c>
      <c r="AD5" s="10">
        <f>Calculations!AF8</f>
        <v>0</v>
      </c>
      <c r="AE5" s="10">
        <f>Calculations!AG8</f>
        <v>0</v>
      </c>
      <c r="AF5" s="10">
        <f>Calculations!AH8</f>
        <v>0</v>
      </c>
      <c r="AG5" s="10" t="e">
        <f>Calculations!#REF!</f>
        <v>#REF!</v>
      </c>
    </row>
    <row r="6" spans="1:33" x14ac:dyDescent="0.25">
      <c r="A6" t="s">
        <v>63</v>
      </c>
      <c r="B6" s="10">
        <f>Calculations!D9</f>
        <v>0</v>
      </c>
      <c r="C6" s="10">
        <f>Calculations!E9</f>
        <v>15079.415850400712</v>
      </c>
      <c r="D6" s="10">
        <f>Calculations!F9</f>
        <v>456301.52999271435</v>
      </c>
      <c r="E6" s="10">
        <f>Calculations!G9</f>
        <v>490611.95758115436</v>
      </c>
      <c r="F6" s="10">
        <f>Calculations!H9</f>
        <v>535526.59855905443</v>
      </c>
      <c r="G6" s="10">
        <f>Calculations!I9</f>
        <v>573002.35376022023</v>
      </c>
      <c r="H6" s="10">
        <f>Calculations!J9</f>
        <v>607995.77009633277</v>
      </c>
      <c r="I6" s="10">
        <f>Calculations!K9</f>
        <v>651071.21994657174</v>
      </c>
      <c r="J6" s="10">
        <f>Calculations!L9</f>
        <v>694254.80968185863</v>
      </c>
      <c r="K6" s="10">
        <f>Calculations!M9</f>
        <v>737137.5591354327</v>
      </c>
      <c r="L6" s="10">
        <f>Calculations!N9</f>
        <v>780761.83922933694</v>
      </c>
      <c r="M6" s="10">
        <f>Calculations!O9</f>
        <v>826841.62648749293</v>
      </c>
      <c r="N6" s="10">
        <f>Calculations!P9</f>
        <v>871272.48376912496</v>
      </c>
      <c r="O6" s="10">
        <f>Calculations!Q9</f>
        <v>912062.36056018772</v>
      </c>
      <c r="P6" s="10">
        <f>Calculations!R9</f>
        <v>912511.99481907219</v>
      </c>
      <c r="Q6" s="10">
        <f>Calculations!S9</f>
        <v>916205.01254755922</v>
      </c>
      <c r="R6" s="10">
        <f>Calculations!T9</f>
        <v>915840.75188213389</v>
      </c>
      <c r="S6" s="10">
        <f>Calculations!U9</f>
        <v>916974.18797053327</v>
      </c>
      <c r="T6" s="10">
        <f>Calculations!V9</f>
        <v>917482.36412207549</v>
      </c>
      <c r="U6" s="10">
        <f>Calculations!W9</f>
        <v>919177.63976362022</v>
      </c>
      <c r="V6" s="10">
        <f>Calculations!X9</f>
        <v>923213.77802962845</v>
      </c>
      <c r="W6" s="10">
        <f>Calculations!Y9</f>
        <v>929865.60058285436</v>
      </c>
      <c r="X6" s="10">
        <f>Calculations!Z9</f>
        <v>931649.50214522786</v>
      </c>
      <c r="Y6" s="10">
        <f>Calculations!AA9</f>
        <v>938474.51113089942</v>
      </c>
      <c r="Z6" s="10">
        <f>Calculations!AB9</f>
        <v>944898.67076823441</v>
      </c>
      <c r="AA6" s="10">
        <f>Calculations!AC9</f>
        <v>951669.2032704606</v>
      </c>
      <c r="AB6" s="10">
        <f>Calculations!AD9</f>
        <v>957261.58018295141</v>
      </c>
      <c r="AC6" s="10">
        <f>Calculations!AE9</f>
        <v>961946.55775924877</v>
      </c>
      <c r="AD6" s="10">
        <f>Calculations!AF9</f>
        <v>965017.56787824805</v>
      </c>
      <c r="AE6" s="10">
        <f>Calculations!AG9</f>
        <v>970745.72945843113</v>
      </c>
      <c r="AF6" s="10">
        <f>Calculations!AH9</f>
        <v>969087.04249979765</v>
      </c>
      <c r="AG6" s="10" t="e">
        <f>Calculations!#REF!</f>
        <v>#REF!</v>
      </c>
    </row>
    <row r="7" spans="1:33" x14ac:dyDescent="0.25">
      <c r="A7" t="s">
        <v>10</v>
      </c>
      <c r="B7" s="10">
        <f>Calculations!D10</f>
        <v>0</v>
      </c>
      <c r="C7" s="10">
        <f>Calculations!E10</f>
        <v>27293829.688982435</v>
      </c>
      <c r="D7" s="10">
        <f>Calculations!F10</f>
        <v>260789549.16700399</v>
      </c>
      <c r="E7" s="10">
        <f>Calculations!G10</f>
        <v>287162949.07018536</v>
      </c>
      <c r="F7" s="10">
        <f>Calculations!H10</f>
        <v>322998052.28106529</v>
      </c>
      <c r="G7" s="10">
        <f>Calculations!I10</f>
        <v>353224260.82182461</v>
      </c>
      <c r="H7" s="10">
        <f>Calculations!J10</f>
        <v>382744728.95879543</v>
      </c>
      <c r="I7" s="10">
        <f>Calculations!K10</f>
        <v>414491148.48959768</v>
      </c>
      <c r="J7" s="10">
        <f>Calculations!L10</f>
        <v>445709094.09374243</v>
      </c>
      <c r="K7" s="10">
        <f>Calculations!M10</f>
        <v>479358891.05901402</v>
      </c>
      <c r="L7" s="10">
        <f>Calculations!N10</f>
        <v>516314364.13308507</v>
      </c>
      <c r="M7" s="10">
        <f>Calculations!O10</f>
        <v>555295792.42095029</v>
      </c>
      <c r="N7" s="10">
        <f>Calculations!P10</f>
        <v>596233054.11835182</v>
      </c>
      <c r="O7" s="10">
        <f>Calculations!Q10</f>
        <v>635772930.59499705</v>
      </c>
      <c r="P7" s="10">
        <f>Calculations!R10</f>
        <v>679666545.67538238</v>
      </c>
      <c r="Q7" s="10">
        <f>Calculations!S10</f>
        <v>717969331.13802314</v>
      </c>
      <c r="R7" s="10">
        <f>Calculations!T10</f>
        <v>755563497.88715291</v>
      </c>
      <c r="S7" s="10">
        <f>Calculations!U10</f>
        <v>792405624.10005653</v>
      </c>
      <c r="T7" s="10">
        <f>Calculations!V10</f>
        <v>831436827.63215411</v>
      </c>
      <c r="U7" s="10">
        <f>Calculations!W10</f>
        <v>875751078.40751231</v>
      </c>
      <c r="V7" s="10">
        <f>Calculations!X10</f>
        <v>920788983.40581238</v>
      </c>
      <c r="W7" s="10">
        <f>Calculations!Y10</f>
        <v>973754337.98526669</v>
      </c>
      <c r="X7" s="10">
        <f>Calculations!Z10</f>
        <v>1025922491.023719</v>
      </c>
      <c r="Y7" s="10">
        <f>Calculations!AA10</f>
        <v>1082137492.2422082</v>
      </c>
      <c r="Z7" s="10">
        <f>Calculations!AB10</f>
        <v>1142730550.529264</v>
      </c>
      <c r="AA7" s="10">
        <f>Calculations!AC10</f>
        <v>1206232222.9120052</v>
      </c>
      <c r="AB7" s="10">
        <f>Calculations!AD10</f>
        <v>1267837266.4395692</v>
      </c>
      <c r="AC7" s="10">
        <f>Calculations!AE10</f>
        <v>1333060980.305027</v>
      </c>
      <c r="AD7" s="10">
        <f>Calculations!AF10</f>
        <v>1399043484.9121671</v>
      </c>
      <c r="AE7" s="10">
        <f>Calculations!AG10</f>
        <v>1470182588.7136726</v>
      </c>
      <c r="AF7" s="10">
        <f>Calculations!AH10</f>
        <v>1536925570.3942361</v>
      </c>
      <c r="AG7" s="10" t="e">
        <f>Calculations!#REF!</f>
        <v>#REF!</v>
      </c>
    </row>
    <row r="8" spans="1:33" x14ac:dyDescent="0.25">
      <c r="A8" t="s">
        <v>11</v>
      </c>
      <c r="B8" s="10">
        <f>Calculations!D11</f>
        <v>0</v>
      </c>
      <c r="C8" s="10">
        <f>Calculations!E11</f>
        <v>0</v>
      </c>
      <c r="D8" s="10">
        <f>Calculations!F11</f>
        <v>0</v>
      </c>
      <c r="E8" s="10">
        <f>Calculations!G11</f>
        <v>0</v>
      </c>
      <c r="F8" s="10">
        <f>Calculations!H11</f>
        <v>0</v>
      </c>
      <c r="G8" s="10">
        <f>Calculations!I11</f>
        <v>0</v>
      </c>
      <c r="H8" s="10">
        <f>Calculations!J11</f>
        <v>0</v>
      </c>
      <c r="I8" s="10">
        <f>Calculations!K11</f>
        <v>0</v>
      </c>
      <c r="J8" s="10">
        <f>Calculations!L11</f>
        <v>0</v>
      </c>
      <c r="K8" s="10">
        <f>Calculations!M11</f>
        <v>0</v>
      </c>
      <c r="L8" s="10">
        <f>Calculations!N11</f>
        <v>0</v>
      </c>
      <c r="M8" s="10">
        <f>Calculations!O11</f>
        <v>0</v>
      </c>
      <c r="N8" s="10">
        <f>Calculations!P11</f>
        <v>0</v>
      </c>
      <c r="O8" s="10">
        <f>Calculations!Q11</f>
        <v>0</v>
      </c>
      <c r="P8" s="10">
        <f>Calculations!R11</f>
        <v>0</v>
      </c>
      <c r="Q8" s="10">
        <f>Calculations!S11</f>
        <v>0</v>
      </c>
      <c r="R8" s="10">
        <f>Calculations!T11</f>
        <v>0</v>
      </c>
      <c r="S8" s="10">
        <f>Calculations!U11</f>
        <v>0</v>
      </c>
      <c r="T8" s="10">
        <f>Calculations!V11</f>
        <v>0</v>
      </c>
      <c r="U8" s="10">
        <f>Calculations!W11</f>
        <v>0</v>
      </c>
      <c r="V8" s="10">
        <f>Calculations!X11</f>
        <v>0</v>
      </c>
      <c r="W8" s="10">
        <f>Calculations!Y11</f>
        <v>0</v>
      </c>
      <c r="X8" s="10">
        <f>Calculations!Z11</f>
        <v>0</v>
      </c>
      <c r="Y8" s="10">
        <f>Calculations!AA11</f>
        <v>0</v>
      </c>
      <c r="Z8" s="10">
        <f>Calculations!AB11</f>
        <v>0</v>
      </c>
      <c r="AA8" s="10">
        <f>Calculations!AC11</f>
        <v>0</v>
      </c>
      <c r="AB8" s="10">
        <f>Calculations!AD11</f>
        <v>0</v>
      </c>
      <c r="AC8" s="10">
        <f>Calculations!AE11</f>
        <v>0</v>
      </c>
      <c r="AD8" s="10">
        <f>Calculations!AF11</f>
        <v>0</v>
      </c>
      <c r="AE8" s="10">
        <f>Calculations!AG11</f>
        <v>0</v>
      </c>
      <c r="AF8" s="10">
        <f>Calculations!AH11</f>
        <v>0</v>
      </c>
      <c r="AG8" s="10" t="e">
        <f>Calculations!#REF!</f>
        <v>#REF!</v>
      </c>
    </row>
    <row r="9" spans="1:33" x14ac:dyDescent="0.25">
      <c r="A9" t="s">
        <v>12</v>
      </c>
      <c r="B9" s="10">
        <f>Calculations!D12</f>
        <v>0</v>
      </c>
      <c r="C9" s="10">
        <f>Calculations!E12</f>
        <v>0</v>
      </c>
      <c r="D9" s="10">
        <f>Calculations!F12</f>
        <v>0</v>
      </c>
      <c r="E9" s="10">
        <f>Calculations!G12</f>
        <v>0</v>
      </c>
      <c r="F9" s="10">
        <f>Calculations!H12</f>
        <v>0</v>
      </c>
      <c r="G9" s="10">
        <f>Calculations!I12</f>
        <v>0</v>
      </c>
      <c r="H9" s="10">
        <f>Calculations!J12</f>
        <v>0</v>
      </c>
      <c r="I9" s="10">
        <f>Calculations!K12</f>
        <v>0</v>
      </c>
      <c r="J9" s="10">
        <f>Calculations!L12</f>
        <v>0</v>
      </c>
      <c r="K9" s="10">
        <f>Calculations!M12</f>
        <v>0</v>
      </c>
      <c r="L9" s="10">
        <f>Calculations!N12</f>
        <v>0</v>
      </c>
      <c r="M9" s="10">
        <f>Calculations!O12</f>
        <v>0</v>
      </c>
      <c r="N9" s="10">
        <f>Calculations!P12</f>
        <v>0</v>
      </c>
      <c r="O9" s="10">
        <f>Calculations!Q12</f>
        <v>0</v>
      </c>
      <c r="P9" s="10">
        <f>Calculations!R12</f>
        <v>0</v>
      </c>
      <c r="Q9" s="10">
        <f>Calculations!S12</f>
        <v>0</v>
      </c>
      <c r="R9" s="10">
        <f>Calculations!T12</f>
        <v>0</v>
      </c>
      <c r="S9" s="10">
        <f>Calculations!U12</f>
        <v>0</v>
      </c>
      <c r="T9" s="10">
        <f>Calculations!V12</f>
        <v>0</v>
      </c>
      <c r="U9" s="10">
        <f>Calculations!W12</f>
        <v>0</v>
      </c>
      <c r="V9" s="10">
        <f>Calculations!X12</f>
        <v>0</v>
      </c>
      <c r="W9" s="10">
        <f>Calculations!Y12</f>
        <v>0</v>
      </c>
      <c r="X9" s="10">
        <f>Calculations!Z12</f>
        <v>0</v>
      </c>
      <c r="Y9" s="10">
        <f>Calculations!AA12</f>
        <v>0</v>
      </c>
      <c r="Z9" s="10">
        <f>Calculations!AB12</f>
        <v>0</v>
      </c>
      <c r="AA9" s="10">
        <f>Calculations!AC12</f>
        <v>0</v>
      </c>
      <c r="AB9" s="10">
        <f>Calculations!AD12</f>
        <v>0</v>
      </c>
      <c r="AC9" s="10">
        <f>Calculations!AE12</f>
        <v>0</v>
      </c>
      <c r="AD9" s="10">
        <f>Calculations!AF12</f>
        <v>0</v>
      </c>
      <c r="AE9" s="10">
        <f>Calculations!AG12</f>
        <v>0</v>
      </c>
      <c r="AF9" s="10">
        <f>Calculations!AH12</f>
        <v>0</v>
      </c>
      <c r="AG9" s="10" t="e">
        <f>Calculations!#REF!</f>
        <v>#REF!</v>
      </c>
    </row>
    <row r="10" spans="1:33" x14ac:dyDescent="0.25">
      <c r="A10" t="s">
        <v>13</v>
      </c>
      <c r="B10" s="10">
        <f>Calculations!D13</f>
        <v>0</v>
      </c>
      <c r="C10" s="10">
        <f>Calculations!E13</f>
        <v>0</v>
      </c>
      <c r="D10" s="10">
        <f>Calculations!F13</f>
        <v>0</v>
      </c>
      <c r="E10" s="10">
        <f>Calculations!G13</f>
        <v>0</v>
      </c>
      <c r="F10" s="10">
        <f>Calculations!H13</f>
        <v>0</v>
      </c>
      <c r="G10" s="10">
        <f>Calculations!I13</f>
        <v>0</v>
      </c>
      <c r="H10" s="10">
        <f>Calculations!J13</f>
        <v>0</v>
      </c>
      <c r="I10" s="10">
        <f>Calculations!K13</f>
        <v>0</v>
      </c>
      <c r="J10" s="10">
        <f>Calculations!L13</f>
        <v>0</v>
      </c>
      <c r="K10" s="10">
        <f>Calculations!M13</f>
        <v>0</v>
      </c>
      <c r="L10" s="10">
        <f>Calculations!N13</f>
        <v>0</v>
      </c>
      <c r="M10" s="10">
        <f>Calculations!O13</f>
        <v>0</v>
      </c>
      <c r="N10" s="10">
        <f>Calculations!P13</f>
        <v>0</v>
      </c>
      <c r="O10" s="10">
        <f>Calculations!Q13</f>
        <v>0</v>
      </c>
      <c r="P10" s="10">
        <f>Calculations!R13</f>
        <v>0</v>
      </c>
      <c r="Q10" s="10">
        <f>Calculations!S13</f>
        <v>0</v>
      </c>
      <c r="R10" s="10">
        <f>Calculations!T13</f>
        <v>0</v>
      </c>
      <c r="S10" s="10">
        <f>Calculations!U13</f>
        <v>0</v>
      </c>
      <c r="T10" s="10">
        <f>Calculations!V13</f>
        <v>0</v>
      </c>
      <c r="U10" s="10">
        <f>Calculations!W13</f>
        <v>0</v>
      </c>
      <c r="V10" s="10">
        <f>Calculations!X13</f>
        <v>0</v>
      </c>
      <c r="W10" s="10">
        <f>Calculations!Y13</f>
        <v>0</v>
      </c>
      <c r="X10" s="10">
        <f>Calculations!Z13</f>
        <v>0</v>
      </c>
      <c r="Y10" s="10">
        <f>Calculations!AA13</f>
        <v>0</v>
      </c>
      <c r="Z10" s="10">
        <f>Calculations!AB13</f>
        <v>0</v>
      </c>
      <c r="AA10" s="10">
        <f>Calculations!AC13</f>
        <v>0</v>
      </c>
      <c r="AB10" s="10">
        <f>Calculations!AD13</f>
        <v>0</v>
      </c>
      <c r="AC10" s="10">
        <f>Calculations!AE13</f>
        <v>0</v>
      </c>
      <c r="AD10" s="10">
        <f>Calculations!AF13</f>
        <v>0</v>
      </c>
      <c r="AE10" s="10">
        <f>Calculations!AG13</f>
        <v>0</v>
      </c>
      <c r="AF10" s="10">
        <f>Calculations!AH13</f>
        <v>0</v>
      </c>
      <c r="AG10" s="10" t="e">
        <f>Calculations!#REF!</f>
        <v>#REF!</v>
      </c>
    </row>
    <row r="11" spans="1:33" x14ac:dyDescent="0.25">
      <c r="A11" t="s">
        <v>14</v>
      </c>
      <c r="B11" s="10">
        <f>Calculations!D14</f>
        <v>0</v>
      </c>
      <c r="C11" s="10">
        <f>Calculations!E14</f>
        <v>0</v>
      </c>
      <c r="D11" s="10">
        <f>Calculations!F14</f>
        <v>0</v>
      </c>
      <c r="E11" s="10">
        <f>Calculations!G14</f>
        <v>0</v>
      </c>
      <c r="F11" s="10">
        <f>Calculations!H14</f>
        <v>0</v>
      </c>
      <c r="G11" s="10">
        <f>Calculations!I14</f>
        <v>0</v>
      </c>
      <c r="H11" s="10">
        <f>Calculations!J14</f>
        <v>0</v>
      </c>
      <c r="I11" s="10">
        <f>Calculations!K14</f>
        <v>0</v>
      </c>
      <c r="J11" s="10">
        <f>Calculations!L14</f>
        <v>0</v>
      </c>
      <c r="K11" s="10">
        <f>Calculations!M14</f>
        <v>0</v>
      </c>
      <c r="L11" s="10">
        <f>Calculations!N14</f>
        <v>0</v>
      </c>
      <c r="M11" s="10">
        <f>Calculations!O14</f>
        <v>0</v>
      </c>
      <c r="N11" s="10">
        <f>Calculations!P14</f>
        <v>0</v>
      </c>
      <c r="O11" s="10">
        <f>Calculations!Q14</f>
        <v>0</v>
      </c>
      <c r="P11" s="10">
        <f>Calculations!R14</f>
        <v>0</v>
      </c>
      <c r="Q11" s="10">
        <f>Calculations!S14</f>
        <v>0</v>
      </c>
      <c r="R11" s="10">
        <f>Calculations!T14</f>
        <v>0</v>
      </c>
      <c r="S11" s="10">
        <f>Calculations!U14</f>
        <v>0</v>
      </c>
      <c r="T11" s="10">
        <f>Calculations!V14</f>
        <v>0</v>
      </c>
      <c r="U11" s="10">
        <f>Calculations!W14</f>
        <v>0</v>
      </c>
      <c r="V11" s="10">
        <f>Calculations!X14</f>
        <v>0</v>
      </c>
      <c r="W11" s="10">
        <f>Calculations!Y14</f>
        <v>0</v>
      </c>
      <c r="X11" s="10">
        <f>Calculations!Z14</f>
        <v>0</v>
      </c>
      <c r="Y11" s="10">
        <f>Calculations!AA14</f>
        <v>0</v>
      </c>
      <c r="Z11" s="10">
        <f>Calculations!AB14</f>
        <v>0</v>
      </c>
      <c r="AA11" s="10">
        <f>Calculations!AC14</f>
        <v>0</v>
      </c>
      <c r="AB11" s="10">
        <f>Calculations!AD14</f>
        <v>0</v>
      </c>
      <c r="AC11" s="10">
        <f>Calculations!AE14</f>
        <v>0</v>
      </c>
      <c r="AD11" s="10">
        <f>Calculations!AF14</f>
        <v>0</v>
      </c>
      <c r="AE11" s="10">
        <f>Calculations!AG14</f>
        <v>0</v>
      </c>
      <c r="AF11" s="10">
        <f>Calculations!AH14</f>
        <v>0</v>
      </c>
      <c r="AG11" s="10" t="e">
        <f>Calculations!#REF!</f>
        <v>#REF!</v>
      </c>
    </row>
    <row r="12" spans="1:33" x14ac:dyDescent="0.25">
      <c r="A12" t="s">
        <v>15</v>
      </c>
      <c r="B12" s="10">
        <f>Calculations!D15</f>
        <v>0</v>
      </c>
      <c r="C12" s="10">
        <f>Calculations!E15</f>
        <v>0</v>
      </c>
      <c r="D12" s="10">
        <f>Calculations!F15</f>
        <v>0</v>
      </c>
      <c r="E12" s="10">
        <f>Calculations!G15</f>
        <v>0</v>
      </c>
      <c r="F12" s="10">
        <f>Calculations!H15</f>
        <v>0</v>
      </c>
      <c r="G12" s="10">
        <f>Calculations!I15</f>
        <v>0</v>
      </c>
      <c r="H12" s="10">
        <f>Calculations!J15</f>
        <v>0</v>
      </c>
      <c r="I12" s="10">
        <f>Calculations!K15</f>
        <v>0</v>
      </c>
      <c r="J12" s="10">
        <f>Calculations!L15</f>
        <v>0</v>
      </c>
      <c r="K12" s="10">
        <f>Calculations!M15</f>
        <v>0</v>
      </c>
      <c r="L12" s="10">
        <f>Calculations!N15</f>
        <v>0</v>
      </c>
      <c r="M12" s="10">
        <f>Calculations!O15</f>
        <v>0</v>
      </c>
      <c r="N12" s="10">
        <f>Calculations!P15</f>
        <v>0</v>
      </c>
      <c r="O12" s="10">
        <f>Calculations!Q15</f>
        <v>0</v>
      </c>
      <c r="P12" s="10">
        <f>Calculations!R15</f>
        <v>0</v>
      </c>
      <c r="Q12" s="10">
        <f>Calculations!S15</f>
        <v>0</v>
      </c>
      <c r="R12" s="10">
        <f>Calculations!T15</f>
        <v>0</v>
      </c>
      <c r="S12" s="10">
        <f>Calculations!U15</f>
        <v>0</v>
      </c>
      <c r="T12" s="10">
        <f>Calculations!V15</f>
        <v>0</v>
      </c>
      <c r="U12" s="10">
        <f>Calculations!W15</f>
        <v>0</v>
      </c>
      <c r="V12" s="10">
        <f>Calculations!X15</f>
        <v>0</v>
      </c>
      <c r="W12" s="10">
        <f>Calculations!Y15</f>
        <v>0</v>
      </c>
      <c r="X12" s="10">
        <f>Calculations!Z15</f>
        <v>0</v>
      </c>
      <c r="Y12" s="10">
        <f>Calculations!AA15</f>
        <v>0</v>
      </c>
      <c r="Z12" s="10">
        <f>Calculations!AB15</f>
        <v>0</v>
      </c>
      <c r="AA12" s="10">
        <f>Calculations!AC15</f>
        <v>0</v>
      </c>
      <c r="AB12" s="10">
        <f>Calculations!AD15</f>
        <v>0</v>
      </c>
      <c r="AC12" s="10">
        <f>Calculations!AE15</f>
        <v>0</v>
      </c>
      <c r="AD12" s="10">
        <f>Calculations!AF15</f>
        <v>0</v>
      </c>
      <c r="AE12" s="10">
        <f>Calculations!AG15</f>
        <v>0</v>
      </c>
      <c r="AF12" s="10">
        <f>Calculations!AH15</f>
        <v>0</v>
      </c>
      <c r="AG12" s="10" t="e">
        <f>Calculations!#REF!</f>
        <v>#REF!</v>
      </c>
    </row>
    <row r="13" spans="1:33" x14ac:dyDescent="0.25">
      <c r="A13" t="s">
        <v>61</v>
      </c>
      <c r="B13" s="10">
        <f>Calculations!D16</f>
        <v>0</v>
      </c>
      <c r="C13" s="10">
        <f>Calculations!E16</f>
        <v>0</v>
      </c>
      <c r="D13" s="10">
        <f>Calculations!F16</f>
        <v>0</v>
      </c>
      <c r="E13" s="10">
        <f>Calculations!G16</f>
        <v>0</v>
      </c>
      <c r="F13" s="10">
        <f>Calculations!H16</f>
        <v>0</v>
      </c>
      <c r="G13" s="10">
        <f>Calculations!I16</f>
        <v>0</v>
      </c>
      <c r="H13" s="10">
        <f>Calculations!J16</f>
        <v>0</v>
      </c>
      <c r="I13" s="10">
        <f>Calculations!K16</f>
        <v>0</v>
      </c>
      <c r="J13" s="10">
        <f>Calculations!L16</f>
        <v>0</v>
      </c>
      <c r="K13" s="10">
        <f>Calculations!M16</f>
        <v>0</v>
      </c>
      <c r="L13" s="10">
        <f>Calculations!N16</f>
        <v>0</v>
      </c>
      <c r="M13" s="10">
        <f>Calculations!O16</f>
        <v>0</v>
      </c>
      <c r="N13" s="10">
        <f>Calculations!P16</f>
        <v>0</v>
      </c>
      <c r="O13" s="10">
        <f>Calculations!Q16</f>
        <v>0</v>
      </c>
      <c r="P13" s="10">
        <f>Calculations!R16</f>
        <v>0</v>
      </c>
      <c r="Q13" s="10">
        <f>Calculations!S16</f>
        <v>0</v>
      </c>
      <c r="R13" s="10">
        <f>Calculations!T16</f>
        <v>0</v>
      </c>
      <c r="S13" s="10">
        <f>Calculations!U16</f>
        <v>0</v>
      </c>
      <c r="T13" s="10">
        <f>Calculations!V16</f>
        <v>0</v>
      </c>
      <c r="U13" s="10">
        <f>Calculations!W16</f>
        <v>0</v>
      </c>
      <c r="V13" s="10">
        <f>Calculations!X16</f>
        <v>0</v>
      </c>
      <c r="W13" s="10">
        <f>Calculations!Y16</f>
        <v>0</v>
      </c>
      <c r="X13" s="10">
        <f>Calculations!Z16</f>
        <v>0</v>
      </c>
      <c r="Y13" s="10">
        <f>Calculations!AA16</f>
        <v>0</v>
      </c>
      <c r="Z13" s="10">
        <f>Calculations!AB16</f>
        <v>0</v>
      </c>
      <c r="AA13" s="10">
        <f>Calculations!AC16</f>
        <v>0</v>
      </c>
      <c r="AB13" s="10">
        <f>Calculations!AD16</f>
        <v>0</v>
      </c>
      <c r="AC13" s="10">
        <f>Calculations!AE16</f>
        <v>0</v>
      </c>
      <c r="AD13" s="10">
        <f>Calculations!AF16</f>
        <v>0</v>
      </c>
      <c r="AE13" s="10">
        <f>Calculations!AG16</f>
        <v>0</v>
      </c>
      <c r="AF13" s="10">
        <f>Calculations!AH16</f>
        <v>0</v>
      </c>
      <c r="AG13" s="10" t="e">
        <f>Calculations!#REF!</f>
        <v>#REF!</v>
      </c>
    </row>
    <row r="14" spans="1:33" x14ac:dyDescent="0.25">
      <c r="A14" t="s">
        <v>64</v>
      </c>
      <c r="B14" s="10">
        <f>Calculations!D17</f>
        <v>0</v>
      </c>
      <c r="C14" s="10">
        <f>Calculations!E17</f>
        <v>0</v>
      </c>
      <c r="D14" s="10">
        <f>Calculations!F17</f>
        <v>0</v>
      </c>
      <c r="E14" s="10">
        <f>Calculations!G17</f>
        <v>0</v>
      </c>
      <c r="F14" s="10">
        <f>Calculations!H17</f>
        <v>0</v>
      </c>
      <c r="G14" s="10">
        <f>Calculations!I17</f>
        <v>0</v>
      </c>
      <c r="H14" s="10">
        <f>Calculations!J17</f>
        <v>0</v>
      </c>
      <c r="I14" s="10">
        <f>Calculations!K17</f>
        <v>0</v>
      </c>
      <c r="J14" s="10">
        <f>Calculations!L17</f>
        <v>0</v>
      </c>
      <c r="K14" s="10">
        <f>Calculations!M17</f>
        <v>0</v>
      </c>
      <c r="L14" s="10">
        <f>Calculations!N17</f>
        <v>0</v>
      </c>
      <c r="M14" s="10">
        <f>Calculations!O17</f>
        <v>0</v>
      </c>
      <c r="N14" s="10">
        <f>Calculations!P17</f>
        <v>0</v>
      </c>
      <c r="O14" s="10">
        <f>Calculations!Q17</f>
        <v>0</v>
      </c>
      <c r="P14" s="10">
        <f>Calculations!R17</f>
        <v>0</v>
      </c>
      <c r="Q14" s="10">
        <f>Calculations!S17</f>
        <v>0</v>
      </c>
      <c r="R14" s="10">
        <f>Calculations!T17</f>
        <v>0</v>
      </c>
      <c r="S14" s="10">
        <f>Calculations!U17</f>
        <v>0</v>
      </c>
      <c r="T14" s="10">
        <f>Calculations!V17</f>
        <v>0</v>
      </c>
      <c r="U14" s="10">
        <f>Calculations!W17</f>
        <v>0</v>
      </c>
      <c r="V14" s="10">
        <f>Calculations!X17</f>
        <v>0</v>
      </c>
      <c r="W14" s="10">
        <f>Calculations!Y17</f>
        <v>0</v>
      </c>
      <c r="X14" s="10">
        <f>Calculations!Z17</f>
        <v>0</v>
      </c>
      <c r="Y14" s="10">
        <f>Calculations!AA17</f>
        <v>0</v>
      </c>
      <c r="Z14" s="10">
        <f>Calculations!AB17</f>
        <v>0</v>
      </c>
      <c r="AA14" s="10">
        <f>Calculations!AC17</f>
        <v>0</v>
      </c>
      <c r="AB14" s="10">
        <f>Calculations!AD17</f>
        <v>0</v>
      </c>
      <c r="AC14" s="10">
        <f>Calculations!AE17</f>
        <v>0</v>
      </c>
      <c r="AD14" s="10">
        <f>Calculations!AF17</f>
        <v>0</v>
      </c>
      <c r="AE14" s="10">
        <f>Calculations!AG17</f>
        <v>0</v>
      </c>
      <c r="AF14" s="10">
        <f>Calculations!AH17</f>
        <v>0</v>
      </c>
      <c r="AG14" s="10" t="e">
        <f>Calculations!#REF!</f>
        <v>#REF!</v>
      </c>
    </row>
    <row r="15" spans="1:33" x14ac:dyDescent="0.25">
      <c r="A15" t="s">
        <v>162</v>
      </c>
      <c r="B15" s="10">
        <f>Calculations!D18</f>
        <v>0</v>
      </c>
      <c r="C15" s="10">
        <f>Calculations!E18</f>
        <v>0</v>
      </c>
      <c r="D15" s="10">
        <f>Calculations!F18</f>
        <v>0</v>
      </c>
      <c r="E15" s="10">
        <f>Calculations!G18</f>
        <v>0</v>
      </c>
      <c r="F15" s="10">
        <f>Calculations!H18</f>
        <v>0</v>
      </c>
      <c r="G15" s="10">
        <f>Calculations!I18</f>
        <v>0</v>
      </c>
      <c r="H15" s="10">
        <f>Calculations!J18</f>
        <v>0</v>
      </c>
      <c r="I15" s="10">
        <f>Calculations!K18</f>
        <v>0</v>
      </c>
      <c r="J15" s="10">
        <f>Calculations!L18</f>
        <v>0</v>
      </c>
      <c r="K15" s="10">
        <f>Calculations!M18</f>
        <v>0</v>
      </c>
      <c r="L15" s="10">
        <f>Calculations!N18</f>
        <v>0</v>
      </c>
      <c r="M15" s="10">
        <f>Calculations!O18</f>
        <v>0</v>
      </c>
      <c r="N15" s="10">
        <f>Calculations!P18</f>
        <v>0</v>
      </c>
      <c r="O15" s="10">
        <f>Calculations!Q18</f>
        <v>0</v>
      </c>
      <c r="P15" s="10">
        <f>Calculations!R18</f>
        <v>0</v>
      </c>
      <c r="Q15" s="10">
        <f>Calculations!S18</f>
        <v>0</v>
      </c>
      <c r="R15" s="10">
        <f>Calculations!T18</f>
        <v>0</v>
      </c>
      <c r="S15" s="10">
        <f>Calculations!U18</f>
        <v>0</v>
      </c>
      <c r="T15" s="10">
        <f>Calculations!V18</f>
        <v>0</v>
      </c>
      <c r="U15" s="10">
        <f>Calculations!W18</f>
        <v>0</v>
      </c>
      <c r="V15" s="10">
        <f>Calculations!X18</f>
        <v>0</v>
      </c>
      <c r="W15" s="10">
        <f>Calculations!Y18</f>
        <v>0</v>
      </c>
      <c r="X15" s="10">
        <f>Calculations!Z18</f>
        <v>0</v>
      </c>
      <c r="Y15" s="10">
        <f>Calculations!AA18</f>
        <v>0</v>
      </c>
      <c r="Z15" s="10">
        <f>Calculations!AB18</f>
        <v>0</v>
      </c>
      <c r="AA15" s="10">
        <f>Calculations!AC18</f>
        <v>0</v>
      </c>
      <c r="AB15" s="10">
        <f>Calculations!AD18</f>
        <v>0</v>
      </c>
      <c r="AC15" s="10">
        <f>Calculations!AE18</f>
        <v>0</v>
      </c>
      <c r="AD15" s="10">
        <f>Calculations!AF18</f>
        <v>0</v>
      </c>
      <c r="AE15" s="10">
        <f>Calculations!AG18</f>
        <v>0</v>
      </c>
      <c r="AF15" s="10">
        <f>Calculations!AH18</f>
        <v>0</v>
      </c>
      <c r="AG15" s="10" t="e">
        <f>Calculations!#REF!</f>
        <v>#REF!</v>
      </c>
    </row>
    <row r="16" spans="1:33" x14ac:dyDescent="0.25">
      <c r="A16" t="s">
        <v>163</v>
      </c>
      <c r="B16" s="10">
        <f>Calculations!D19</f>
        <v>0</v>
      </c>
      <c r="C16" s="10">
        <f>Calculations!E19</f>
        <v>0</v>
      </c>
      <c r="D16" s="10">
        <f>Calculations!F19</f>
        <v>0</v>
      </c>
      <c r="E16" s="10">
        <f>Calculations!G19</f>
        <v>0</v>
      </c>
      <c r="F16" s="10">
        <f>Calculations!H19</f>
        <v>0</v>
      </c>
      <c r="G16" s="10">
        <f>Calculations!I19</f>
        <v>0</v>
      </c>
      <c r="H16" s="10">
        <f>Calculations!J19</f>
        <v>0</v>
      </c>
      <c r="I16" s="10">
        <f>Calculations!K19</f>
        <v>0</v>
      </c>
      <c r="J16" s="10">
        <f>Calculations!L19</f>
        <v>0</v>
      </c>
      <c r="K16" s="10">
        <f>Calculations!M19</f>
        <v>0</v>
      </c>
      <c r="L16" s="10">
        <f>Calculations!N19</f>
        <v>0</v>
      </c>
      <c r="M16" s="10">
        <f>Calculations!O19</f>
        <v>0</v>
      </c>
      <c r="N16" s="10">
        <f>Calculations!P19</f>
        <v>0</v>
      </c>
      <c r="O16" s="10">
        <f>Calculations!Q19</f>
        <v>0</v>
      </c>
      <c r="P16" s="10">
        <f>Calculations!R19</f>
        <v>0</v>
      </c>
      <c r="Q16" s="10">
        <f>Calculations!S19</f>
        <v>0</v>
      </c>
      <c r="R16" s="10">
        <f>Calculations!T19</f>
        <v>0</v>
      </c>
      <c r="S16" s="10">
        <f>Calculations!U19</f>
        <v>0</v>
      </c>
      <c r="T16" s="10">
        <f>Calculations!V19</f>
        <v>0</v>
      </c>
      <c r="U16" s="10">
        <f>Calculations!W19</f>
        <v>0</v>
      </c>
      <c r="V16" s="10">
        <f>Calculations!X19</f>
        <v>0</v>
      </c>
      <c r="W16" s="10">
        <f>Calculations!Y19</f>
        <v>0</v>
      </c>
      <c r="X16" s="10">
        <f>Calculations!Z19</f>
        <v>0</v>
      </c>
      <c r="Y16" s="10">
        <f>Calculations!AA19</f>
        <v>0</v>
      </c>
      <c r="Z16" s="10">
        <f>Calculations!AB19</f>
        <v>0</v>
      </c>
      <c r="AA16" s="10">
        <f>Calculations!AC19</f>
        <v>0</v>
      </c>
      <c r="AB16" s="10">
        <f>Calculations!AD19</f>
        <v>0</v>
      </c>
      <c r="AC16" s="10">
        <f>Calculations!AE19</f>
        <v>0</v>
      </c>
      <c r="AD16" s="10">
        <f>Calculations!AF19</f>
        <v>0</v>
      </c>
      <c r="AE16" s="10">
        <f>Calculations!AG19</f>
        <v>0</v>
      </c>
      <c r="AF16" s="10">
        <f>Calculations!AH19</f>
        <v>0</v>
      </c>
      <c r="AG16" s="10" t="e">
        <f>Calculations!#REF!</f>
        <v>#REF!</v>
      </c>
    </row>
    <row r="17" spans="1:33" x14ac:dyDescent="0.25">
      <c r="A17" t="s">
        <v>164</v>
      </c>
      <c r="B17" s="10">
        <f>Calculations!D20</f>
        <v>0</v>
      </c>
      <c r="C17" s="10">
        <f>Calculations!E20</f>
        <v>0</v>
      </c>
      <c r="D17" s="10">
        <f>Calculations!F20</f>
        <v>0</v>
      </c>
      <c r="E17" s="10">
        <f>Calculations!G20</f>
        <v>0</v>
      </c>
      <c r="F17" s="10">
        <f>Calculations!H20</f>
        <v>0</v>
      </c>
      <c r="G17" s="10">
        <f>Calculations!I20</f>
        <v>0</v>
      </c>
      <c r="H17" s="10">
        <f>Calculations!J20</f>
        <v>0</v>
      </c>
      <c r="I17" s="10">
        <f>Calculations!K20</f>
        <v>0</v>
      </c>
      <c r="J17" s="10">
        <f>Calculations!L20</f>
        <v>0</v>
      </c>
      <c r="K17" s="10">
        <f>Calculations!M20</f>
        <v>0</v>
      </c>
      <c r="L17" s="10">
        <f>Calculations!N20</f>
        <v>0</v>
      </c>
      <c r="M17" s="10">
        <f>Calculations!O20</f>
        <v>0</v>
      </c>
      <c r="N17" s="10">
        <f>Calculations!P20</f>
        <v>0</v>
      </c>
      <c r="O17" s="10">
        <f>Calculations!Q20</f>
        <v>0</v>
      </c>
      <c r="P17" s="10">
        <f>Calculations!R20</f>
        <v>0</v>
      </c>
      <c r="Q17" s="10">
        <f>Calculations!S20</f>
        <v>0</v>
      </c>
      <c r="R17" s="10">
        <f>Calculations!T20</f>
        <v>0</v>
      </c>
      <c r="S17" s="10">
        <f>Calculations!U20</f>
        <v>0</v>
      </c>
      <c r="T17" s="10">
        <f>Calculations!V20</f>
        <v>0</v>
      </c>
      <c r="U17" s="10">
        <f>Calculations!W20</f>
        <v>0</v>
      </c>
      <c r="V17" s="10">
        <f>Calculations!X20</f>
        <v>0</v>
      </c>
      <c r="W17" s="10">
        <f>Calculations!Y20</f>
        <v>0</v>
      </c>
      <c r="X17" s="10">
        <f>Calculations!Z20</f>
        <v>0</v>
      </c>
      <c r="Y17" s="10">
        <f>Calculations!AA20</f>
        <v>0</v>
      </c>
      <c r="Z17" s="10">
        <f>Calculations!AB20</f>
        <v>0</v>
      </c>
      <c r="AA17" s="10">
        <f>Calculations!AC20</f>
        <v>0</v>
      </c>
      <c r="AB17" s="10">
        <f>Calculations!AD20</f>
        <v>0</v>
      </c>
      <c r="AC17" s="10">
        <f>Calculations!AE20</f>
        <v>0</v>
      </c>
      <c r="AD17" s="10">
        <f>Calculations!AF20</f>
        <v>0</v>
      </c>
      <c r="AE17" s="10">
        <f>Calculations!AG20</f>
        <v>0</v>
      </c>
      <c r="AF17" s="10">
        <f>Calculations!AH20</f>
        <v>0</v>
      </c>
      <c r="AG17" s="10" t="e">
        <f>Calculations!#REF!</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B22" sqref="B22"/>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t="e">
        <f>Calculations!#REF!</f>
        <v>#REF!</v>
      </c>
    </row>
    <row r="3" spans="1:33" x14ac:dyDescent="0.25">
      <c r="A3" t="s">
        <v>7</v>
      </c>
      <c r="B3" s="10">
        <f>Calculations!D25</f>
        <v>0</v>
      </c>
      <c r="C3" s="10">
        <f>Calculations!E25</f>
        <v>0</v>
      </c>
      <c r="D3" s="10">
        <f>Calculations!F25</f>
        <v>0</v>
      </c>
      <c r="E3" s="10">
        <f>Calculations!G25</f>
        <v>0</v>
      </c>
      <c r="F3" s="10">
        <f>Calculations!H25</f>
        <v>0</v>
      </c>
      <c r="G3" s="10">
        <f>Calculations!I25</f>
        <v>0</v>
      </c>
      <c r="H3" s="10">
        <f>Calculations!J25</f>
        <v>0</v>
      </c>
      <c r="I3" s="10">
        <f>Calculations!K25</f>
        <v>0</v>
      </c>
      <c r="J3" s="10">
        <f>Calculations!L25</f>
        <v>0</v>
      </c>
      <c r="K3" s="10">
        <f>Calculations!M25</f>
        <v>0</v>
      </c>
      <c r="L3" s="10">
        <f>Calculations!N25</f>
        <v>0</v>
      </c>
      <c r="M3" s="10">
        <f>Calculations!O25</f>
        <v>0</v>
      </c>
      <c r="N3" s="10">
        <f>Calculations!P25</f>
        <v>0.56075447259774958</v>
      </c>
      <c r="O3" s="10">
        <f>Calculations!Q25</f>
        <v>1.6822634177932485</v>
      </c>
      <c r="P3" s="10">
        <f>Calculations!R25</f>
        <v>8.037480773901077</v>
      </c>
      <c r="Q3" s="10">
        <f>Calculations!S25</f>
        <v>20.187161013518985</v>
      </c>
      <c r="R3" s="10">
        <f>Calculations!T25</f>
        <v>44.299603335222208</v>
      </c>
      <c r="S3" s="10">
        <f>Calculations!U25</f>
        <v>88.599206670444417</v>
      </c>
      <c r="T3" s="10">
        <f>Calculations!V25</f>
        <v>173.46005019023718</v>
      </c>
      <c r="U3" s="10">
        <f>Calculations!W25</f>
        <v>328.04136646968351</v>
      </c>
      <c r="V3" s="10">
        <f>Calculations!X25</f>
        <v>612.53080223427503</v>
      </c>
      <c r="W3" s="10">
        <f>Calculations!Y25</f>
        <v>1130.854853072128</v>
      </c>
      <c r="X3" s="10">
        <f>Calculations!Z25</f>
        <v>1648.8050675949164</v>
      </c>
      <c r="Y3" s="10">
        <f>Calculations!AA25</f>
        <v>2167.8767910628994</v>
      </c>
      <c r="Z3" s="10">
        <f>Calculations!AB25</f>
        <v>2688.0700234760784</v>
      </c>
      <c r="AA3" s="10">
        <f>Calculations!AC25</f>
        <v>3209.5716829919857</v>
      </c>
      <c r="AB3" s="10">
        <f>Calculations!AD25</f>
        <v>3731.6340969804901</v>
      </c>
      <c r="AC3" s="10">
        <f>Calculations!AE25</f>
        <v>4255.0049380717237</v>
      </c>
      <c r="AD3" s="10">
        <f>Calculations!AF25</f>
        <v>4778.188861005423</v>
      </c>
      <c r="AE3" s="10">
        <f>Calculations!AG25</f>
        <v>5300.4381931514608</v>
      </c>
      <c r="AF3" s="10">
        <f>Calculations!AH25</f>
        <v>5822.3136889824336</v>
      </c>
      <c r="AG3" s="10" t="e">
        <f>Calculations!#REF!</f>
        <v>#REF!</v>
      </c>
    </row>
    <row r="4" spans="1:33" x14ac:dyDescent="0.25">
      <c r="A4" t="s">
        <v>8</v>
      </c>
      <c r="B4" s="10">
        <f>Calculations!D26</f>
        <v>0</v>
      </c>
      <c r="C4" s="10">
        <f>Calculations!E26</f>
        <v>0</v>
      </c>
      <c r="D4" s="10">
        <f>Calculations!F26</f>
        <v>0</v>
      </c>
      <c r="E4" s="10">
        <f>Calculations!G26</f>
        <v>0</v>
      </c>
      <c r="F4" s="10">
        <f>Calculations!H26</f>
        <v>0</v>
      </c>
      <c r="G4" s="10">
        <f>Calculations!I26</f>
        <v>0</v>
      </c>
      <c r="H4" s="10">
        <f>Calculations!J26</f>
        <v>0</v>
      </c>
      <c r="I4" s="10">
        <f>Calculations!K26</f>
        <v>0</v>
      </c>
      <c r="J4" s="10">
        <f>Calculations!L26</f>
        <v>0</v>
      </c>
      <c r="K4" s="10">
        <f>Calculations!M26</f>
        <v>0</v>
      </c>
      <c r="L4" s="10">
        <f>Calculations!N26</f>
        <v>0</v>
      </c>
      <c r="M4" s="10">
        <f>Calculations!O26</f>
        <v>0</v>
      </c>
      <c r="N4" s="10">
        <f>Calculations!P26</f>
        <v>0</v>
      </c>
      <c r="O4" s="10">
        <f>Calculations!Q26</f>
        <v>0</v>
      </c>
      <c r="P4" s="10">
        <f>Calculations!R26</f>
        <v>0</v>
      </c>
      <c r="Q4" s="10">
        <f>Calculations!S26</f>
        <v>0</v>
      </c>
      <c r="R4" s="10">
        <f>Calculations!T26</f>
        <v>0</v>
      </c>
      <c r="S4" s="10">
        <f>Calculations!U26</f>
        <v>0</v>
      </c>
      <c r="T4" s="10">
        <f>Calculations!V26</f>
        <v>0</v>
      </c>
      <c r="U4" s="10">
        <f>Calculations!W26</f>
        <v>0</v>
      </c>
      <c r="V4" s="10">
        <f>Calculations!X26</f>
        <v>0</v>
      </c>
      <c r="W4" s="10">
        <f>Calculations!Y26</f>
        <v>0</v>
      </c>
      <c r="X4" s="10">
        <f>Calculations!Z26</f>
        <v>0</v>
      </c>
      <c r="Y4" s="10">
        <f>Calculations!AA26</f>
        <v>0</v>
      </c>
      <c r="Z4" s="10">
        <f>Calculations!AB26</f>
        <v>0</v>
      </c>
      <c r="AA4" s="10">
        <f>Calculations!AC26</f>
        <v>0</v>
      </c>
      <c r="AB4" s="10">
        <f>Calculations!AD26</f>
        <v>0</v>
      </c>
      <c r="AC4" s="10">
        <f>Calculations!AE26</f>
        <v>0</v>
      </c>
      <c r="AD4" s="10">
        <f>Calculations!AF26</f>
        <v>0</v>
      </c>
      <c r="AE4" s="10">
        <f>Calculations!AG26</f>
        <v>0</v>
      </c>
      <c r="AF4" s="10">
        <f>Calculations!AH26</f>
        <v>0</v>
      </c>
      <c r="AG4" s="10" t="e">
        <f>Calculations!#REF!</f>
        <v>#REF!</v>
      </c>
    </row>
    <row r="5" spans="1:33" x14ac:dyDescent="0.25">
      <c r="A5" t="s">
        <v>9</v>
      </c>
      <c r="B5" s="10">
        <f>Calculations!D27</f>
        <v>0</v>
      </c>
      <c r="C5" s="10">
        <f>Calculations!E27</f>
        <v>0</v>
      </c>
      <c r="D5" s="10">
        <f>Calculations!F27</f>
        <v>0</v>
      </c>
      <c r="E5" s="10">
        <f>Calculations!G27</f>
        <v>0</v>
      </c>
      <c r="F5" s="10">
        <f>Calculations!H27</f>
        <v>0</v>
      </c>
      <c r="G5" s="10">
        <f>Calculations!I27</f>
        <v>0</v>
      </c>
      <c r="H5" s="10">
        <f>Calculations!J27</f>
        <v>0</v>
      </c>
      <c r="I5" s="10">
        <f>Calculations!K27</f>
        <v>0</v>
      </c>
      <c r="J5" s="10">
        <f>Calculations!L27</f>
        <v>0</v>
      </c>
      <c r="K5" s="10">
        <f>Calculations!M27</f>
        <v>0</v>
      </c>
      <c r="L5" s="10">
        <f>Calculations!N27</f>
        <v>0</v>
      </c>
      <c r="M5" s="10">
        <f>Calculations!O27</f>
        <v>0</v>
      </c>
      <c r="N5" s="10">
        <f>Calculations!P27</f>
        <v>0</v>
      </c>
      <c r="O5" s="10">
        <f>Calculations!Q27</f>
        <v>0</v>
      </c>
      <c r="P5" s="10">
        <f>Calculations!R27</f>
        <v>0</v>
      </c>
      <c r="Q5" s="10">
        <f>Calculations!S27</f>
        <v>0</v>
      </c>
      <c r="R5" s="10">
        <f>Calculations!T27</f>
        <v>0</v>
      </c>
      <c r="S5" s="10">
        <f>Calculations!U27</f>
        <v>0</v>
      </c>
      <c r="T5" s="10">
        <f>Calculations!V27</f>
        <v>0</v>
      </c>
      <c r="U5" s="10">
        <f>Calculations!W27</f>
        <v>0</v>
      </c>
      <c r="V5" s="10">
        <f>Calculations!X27</f>
        <v>0</v>
      </c>
      <c r="W5" s="10">
        <f>Calculations!Y27</f>
        <v>0</v>
      </c>
      <c r="X5" s="10">
        <f>Calculations!Z27</f>
        <v>0</v>
      </c>
      <c r="Y5" s="10">
        <f>Calculations!AA27</f>
        <v>0</v>
      </c>
      <c r="Z5" s="10">
        <f>Calculations!AB27</f>
        <v>0</v>
      </c>
      <c r="AA5" s="10">
        <f>Calculations!AC27</f>
        <v>0</v>
      </c>
      <c r="AB5" s="10">
        <f>Calculations!AD27</f>
        <v>0</v>
      </c>
      <c r="AC5" s="10">
        <f>Calculations!AE27</f>
        <v>0</v>
      </c>
      <c r="AD5" s="10">
        <f>Calculations!AF27</f>
        <v>0</v>
      </c>
      <c r="AE5" s="10">
        <f>Calculations!AG27</f>
        <v>0</v>
      </c>
      <c r="AF5" s="10">
        <f>Calculations!AH27</f>
        <v>0</v>
      </c>
      <c r="AG5" s="10" t="e">
        <f>Calculations!#REF!</f>
        <v>#REF!</v>
      </c>
    </row>
    <row r="6" spans="1:33" x14ac:dyDescent="0.25">
      <c r="A6" t="s">
        <v>63</v>
      </c>
      <c r="B6" s="10">
        <f>Calculations!D28</f>
        <v>0</v>
      </c>
      <c r="C6" s="10">
        <f>Calculations!E28</f>
        <v>3466.5841495992872</v>
      </c>
      <c r="D6" s="10">
        <f>Calculations!F28</f>
        <v>104898.47000728568</v>
      </c>
      <c r="E6" s="10">
        <f>Calculations!G28</f>
        <v>112786.04241884561</v>
      </c>
      <c r="F6" s="10">
        <f>Calculations!H28</f>
        <v>123111.40144094551</v>
      </c>
      <c r="G6" s="10">
        <f>Calculations!I28</f>
        <v>131726.6462397798</v>
      </c>
      <c r="H6" s="10">
        <f>Calculations!J28</f>
        <v>139771.22990366712</v>
      </c>
      <c r="I6" s="10">
        <f>Calculations!K28</f>
        <v>149673.78005342832</v>
      </c>
      <c r="J6" s="10">
        <f>Calculations!L28</f>
        <v>159601.19031814134</v>
      </c>
      <c r="K6" s="10">
        <f>Calculations!M28</f>
        <v>169459.4408645673</v>
      </c>
      <c r="L6" s="10">
        <f>Calculations!N28</f>
        <v>179488.160770663</v>
      </c>
      <c r="M6" s="10">
        <f>Calculations!O28</f>
        <v>190081.3735125071</v>
      </c>
      <c r="N6" s="10">
        <f>Calculations!P28</f>
        <v>200295.5162308751</v>
      </c>
      <c r="O6" s="10">
        <f>Calculations!Q28</f>
        <v>209672.63943981219</v>
      </c>
      <c r="P6" s="10">
        <f>Calculations!R28</f>
        <v>209776.00518092769</v>
      </c>
      <c r="Q6" s="10">
        <f>Calculations!S28</f>
        <v>210624.98745244072</v>
      </c>
      <c r="R6" s="10">
        <f>Calculations!T28</f>
        <v>210541.24811786608</v>
      </c>
      <c r="S6" s="10">
        <f>Calculations!U28</f>
        <v>210801.8120294665</v>
      </c>
      <c r="T6" s="10">
        <f>Calculations!V28</f>
        <v>210918.63587792439</v>
      </c>
      <c r="U6" s="10">
        <f>Calculations!W28</f>
        <v>211308.36023637984</v>
      </c>
      <c r="V6" s="10">
        <f>Calculations!X28</f>
        <v>212236.22197037155</v>
      </c>
      <c r="W6" s="10">
        <f>Calculations!Y28</f>
        <v>213765.39941714564</v>
      </c>
      <c r="X6" s="10">
        <f>Calculations!Z28</f>
        <v>214175.49785477214</v>
      </c>
      <c r="Y6" s="10">
        <f>Calculations!AA28</f>
        <v>215744.48886910063</v>
      </c>
      <c r="Z6" s="10">
        <f>Calculations!AB28</f>
        <v>217221.32923176556</v>
      </c>
      <c r="AA6" s="10">
        <f>Calculations!AC28</f>
        <v>218777.79672953938</v>
      </c>
      <c r="AB6" s="10">
        <f>Calculations!AD28</f>
        <v>220063.41981704847</v>
      </c>
      <c r="AC6" s="10">
        <f>Calculations!AE28</f>
        <v>221140.4422407512</v>
      </c>
      <c r="AD6" s="10">
        <f>Calculations!AF28</f>
        <v>221846.43212175177</v>
      </c>
      <c r="AE6" s="10">
        <f>Calculations!AG28</f>
        <v>223163.27054156887</v>
      </c>
      <c r="AF6" s="10">
        <f>Calculations!AH28</f>
        <v>222781.95750020238</v>
      </c>
      <c r="AG6" s="10" t="e">
        <f>Calculations!#REF!</f>
        <v>#REF!</v>
      </c>
    </row>
    <row r="7" spans="1:33" x14ac:dyDescent="0.25">
      <c r="A7" t="s">
        <v>10</v>
      </c>
      <c r="B7" s="10">
        <f>Calculations!D29</f>
        <v>0</v>
      </c>
      <c r="C7" s="10">
        <f>Calculations!E29</f>
        <v>6274537.3110175673</v>
      </c>
      <c r="D7" s="10">
        <f>Calculations!F29</f>
        <v>59952515.832996033</v>
      </c>
      <c r="E7" s="10">
        <f>Calculations!G29</f>
        <v>66015456.929814622</v>
      </c>
      <c r="F7" s="10">
        <f>Calculations!H29</f>
        <v>74253534.718934655</v>
      </c>
      <c r="G7" s="10">
        <f>Calculations!I29</f>
        <v>81202192.178175345</v>
      </c>
      <c r="H7" s="10">
        <f>Calculations!J29</f>
        <v>87988608.041204572</v>
      </c>
      <c r="I7" s="10">
        <f>Calculations!K29</f>
        <v>95286744.510402322</v>
      </c>
      <c r="J7" s="10">
        <f>Calculations!L29</f>
        <v>102463390.9062576</v>
      </c>
      <c r="K7" s="10">
        <f>Calculations!M29</f>
        <v>110199091.94098599</v>
      </c>
      <c r="L7" s="10">
        <f>Calculations!N29</f>
        <v>118694729.86691491</v>
      </c>
      <c r="M7" s="10">
        <f>Calculations!O29</f>
        <v>127656111.57904962</v>
      </c>
      <c r="N7" s="10">
        <f>Calculations!P29</f>
        <v>137067116.88164815</v>
      </c>
      <c r="O7" s="10">
        <f>Calculations!Q29</f>
        <v>146156879.40500283</v>
      </c>
      <c r="P7" s="10">
        <f>Calculations!R29</f>
        <v>156247516.32461751</v>
      </c>
      <c r="Q7" s="10">
        <f>Calculations!S29</f>
        <v>165052885.86197686</v>
      </c>
      <c r="R7" s="10">
        <f>Calculations!T29</f>
        <v>173695352.11284709</v>
      </c>
      <c r="S7" s="10">
        <f>Calculations!U29</f>
        <v>182164932.89994332</v>
      </c>
      <c r="T7" s="10">
        <f>Calculations!V29</f>
        <v>191137757.36784586</v>
      </c>
      <c r="U7" s="10">
        <f>Calculations!W29</f>
        <v>201325093.59248766</v>
      </c>
      <c r="V7" s="10">
        <f>Calculations!X29</f>
        <v>211678789.59418768</v>
      </c>
      <c r="W7" s="10">
        <f>Calculations!Y29</f>
        <v>223854915.01473328</v>
      </c>
      <c r="X7" s="10">
        <f>Calculations!Z29</f>
        <v>235847772.97628105</v>
      </c>
      <c r="Y7" s="10">
        <f>Calculations!AA29</f>
        <v>248770954.75779164</v>
      </c>
      <c r="Z7" s="10">
        <f>Calculations!AB29</f>
        <v>262700601.47073588</v>
      </c>
      <c r="AA7" s="10">
        <f>Calculations!AC29</f>
        <v>277298905.08799487</v>
      </c>
      <c r="AB7" s="10">
        <f>Calculations!AD29</f>
        <v>291461195.56043065</v>
      </c>
      <c r="AC7" s="10">
        <f>Calculations!AE29</f>
        <v>306455376.69497287</v>
      </c>
      <c r="AD7" s="10">
        <f>Calculations!AF29</f>
        <v>321623995.08783287</v>
      </c>
      <c r="AE7" s="10">
        <f>Calculations!AG29</f>
        <v>337978056.28632718</v>
      </c>
      <c r="AF7" s="10">
        <f>Calculations!AH29</f>
        <v>353321499.60576373</v>
      </c>
      <c r="AG7" s="10" t="e">
        <f>Calculations!#REF!</f>
        <v>#REF!</v>
      </c>
    </row>
    <row r="8" spans="1:33" x14ac:dyDescent="0.25">
      <c r="A8" t="s">
        <v>11</v>
      </c>
      <c r="B8" s="10">
        <f>Calculations!D30</f>
        <v>0</v>
      </c>
      <c r="C8" s="10">
        <f>Calculations!E30</f>
        <v>0</v>
      </c>
      <c r="D8" s="10">
        <f>Calculations!F30</f>
        <v>0</v>
      </c>
      <c r="E8" s="10">
        <f>Calculations!G30</f>
        <v>0</v>
      </c>
      <c r="F8" s="10">
        <f>Calculations!H30</f>
        <v>0</v>
      </c>
      <c r="G8" s="10">
        <f>Calculations!I30</f>
        <v>0</v>
      </c>
      <c r="H8" s="10">
        <f>Calculations!J30</f>
        <v>0</v>
      </c>
      <c r="I8" s="10">
        <f>Calculations!K30</f>
        <v>0</v>
      </c>
      <c r="J8" s="10">
        <f>Calculations!L30</f>
        <v>0</v>
      </c>
      <c r="K8" s="10">
        <f>Calculations!M30</f>
        <v>0</v>
      </c>
      <c r="L8" s="10">
        <f>Calculations!N30</f>
        <v>0</v>
      </c>
      <c r="M8" s="10">
        <f>Calculations!O30</f>
        <v>0</v>
      </c>
      <c r="N8" s="10">
        <f>Calculations!P30</f>
        <v>0</v>
      </c>
      <c r="O8" s="10">
        <f>Calculations!Q30</f>
        <v>0</v>
      </c>
      <c r="P8" s="10">
        <f>Calculations!R30</f>
        <v>0</v>
      </c>
      <c r="Q8" s="10">
        <f>Calculations!S30</f>
        <v>0</v>
      </c>
      <c r="R8" s="10">
        <f>Calculations!T30</f>
        <v>0</v>
      </c>
      <c r="S8" s="10">
        <f>Calculations!U30</f>
        <v>0</v>
      </c>
      <c r="T8" s="10">
        <f>Calculations!V30</f>
        <v>0</v>
      </c>
      <c r="U8" s="10">
        <f>Calculations!W30</f>
        <v>0</v>
      </c>
      <c r="V8" s="10">
        <f>Calculations!X30</f>
        <v>0</v>
      </c>
      <c r="W8" s="10">
        <f>Calculations!Y30</f>
        <v>0</v>
      </c>
      <c r="X8" s="10">
        <f>Calculations!Z30</f>
        <v>0</v>
      </c>
      <c r="Y8" s="10">
        <f>Calculations!AA30</f>
        <v>0</v>
      </c>
      <c r="Z8" s="10">
        <f>Calculations!AB30</f>
        <v>0</v>
      </c>
      <c r="AA8" s="10">
        <f>Calculations!AC30</f>
        <v>0</v>
      </c>
      <c r="AB8" s="10">
        <f>Calculations!AD30</f>
        <v>0</v>
      </c>
      <c r="AC8" s="10">
        <f>Calculations!AE30</f>
        <v>0</v>
      </c>
      <c r="AD8" s="10">
        <f>Calculations!AF30</f>
        <v>0</v>
      </c>
      <c r="AE8" s="10">
        <f>Calculations!AG30</f>
        <v>0</v>
      </c>
      <c r="AF8" s="10">
        <f>Calculations!AH30</f>
        <v>0</v>
      </c>
      <c r="AG8" s="10" t="e">
        <f>Calculations!#REF!</f>
        <v>#REF!</v>
      </c>
    </row>
    <row r="9" spans="1:33" x14ac:dyDescent="0.25">
      <c r="A9" t="s">
        <v>12</v>
      </c>
      <c r="B9" s="10">
        <f>Calculations!D31</f>
        <v>0</v>
      </c>
      <c r="C9" s="10">
        <f>Calculations!E31</f>
        <v>0</v>
      </c>
      <c r="D9" s="10">
        <f>Calculations!F31</f>
        <v>0</v>
      </c>
      <c r="E9" s="10">
        <f>Calculations!G31</f>
        <v>0</v>
      </c>
      <c r="F9" s="10">
        <f>Calculations!H31</f>
        <v>0</v>
      </c>
      <c r="G9" s="10">
        <f>Calculations!I31</f>
        <v>0</v>
      </c>
      <c r="H9" s="10">
        <f>Calculations!J31</f>
        <v>0</v>
      </c>
      <c r="I9" s="10">
        <f>Calculations!K31</f>
        <v>0</v>
      </c>
      <c r="J9" s="10">
        <f>Calculations!L31</f>
        <v>0</v>
      </c>
      <c r="K9" s="10">
        <f>Calculations!M31</f>
        <v>0</v>
      </c>
      <c r="L9" s="10">
        <f>Calculations!N31</f>
        <v>0</v>
      </c>
      <c r="M9" s="10">
        <f>Calculations!O31</f>
        <v>0</v>
      </c>
      <c r="N9" s="10">
        <f>Calculations!P31</f>
        <v>0</v>
      </c>
      <c r="O9" s="10">
        <f>Calculations!Q31</f>
        <v>0</v>
      </c>
      <c r="P9" s="10">
        <f>Calculations!R31</f>
        <v>0</v>
      </c>
      <c r="Q9" s="10">
        <f>Calculations!S31</f>
        <v>0</v>
      </c>
      <c r="R9" s="10">
        <f>Calculations!T31</f>
        <v>0</v>
      </c>
      <c r="S9" s="10">
        <f>Calculations!U31</f>
        <v>0</v>
      </c>
      <c r="T9" s="10">
        <f>Calculations!V31</f>
        <v>0</v>
      </c>
      <c r="U9" s="10">
        <f>Calculations!W31</f>
        <v>0</v>
      </c>
      <c r="V9" s="10">
        <f>Calculations!X31</f>
        <v>0</v>
      </c>
      <c r="W9" s="10">
        <f>Calculations!Y31</f>
        <v>0</v>
      </c>
      <c r="X9" s="10">
        <f>Calculations!Z31</f>
        <v>0</v>
      </c>
      <c r="Y9" s="10">
        <f>Calculations!AA31</f>
        <v>0</v>
      </c>
      <c r="Z9" s="10">
        <f>Calculations!AB31</f>
        <v>0</v>
      </c>
      <c r="AA9" s="10">
        <f>Calculations!AC31</f>
        <v>0</v>
      </c>
      <c r="AB9" s="10">
        <f>Calculations!AD31</f>
        <v>0</v>
      </c>
      <c r="AC9" s="10">
        <f>Calculations!AE31</f>
        <v>0</v>
      </c>
      <c r="AD9" s="10">
        <f>Calculations!AF31</f>
        <v>0</v>
      </c>
      <c r="AE9" s="10">
        <f>Calculations!AG31</f>
        <v>0</v>
      </c>
      <c r="AF9" s="10">
        <f>Calculations!AH31</f>
        <v>0</v>
      </c>
      <c r="AG9" s="10" t="e">
        <f>Calculations!#REF!</f>
        <v>#REF!</v>
      </c>
    </row>
    <row r="10" spans="1:33" x14ac:dyDescent="0.25">
      <c r="A10" t="s">
        <v>13</v>
      </c>
      <c r="B10" s="10">
        <f>Calculations!D32</f>
        <v>0</v>
      </c>
      <c r="C10" s="10">
        <f>Calculations!E32</f>
        <v>0</v>
      </c>
      <c r="D10" s="10">
        <f>Calculations!F32</f>
        <v>0</v>
      </c>
      <c r="E10" s="10">
        <f>Calculations!G32</f>
        <v>0</v>
      </c>
      <c r="F10" s="10">
        <f>Calculations!H32</f>
        <v>0</v>
      </c>
      <c r="G10" s="10">
        <f>Calculations!I32</f>
        <v>0</v>
      </c>
      <c r="H10" s="10">
        <f>Calculations!J32</f>
        <v>0</v>
      </c>
      <c r="I10" s="10">
        <f>Calculations!K32</f>
        <v>0</v>
      </c>
      <c r="J10" s="10">
        <f>Calculations!L32</f>
        <v>0</v>
      </c>
      <c r="K10" s="10">
        <f>Calculations!M32</f>
        <v>0</v>
      </c>
      <c r="L10" s="10">
        <f>Calculations!N32</f>
        <v>0</v>
      </c>
      <c r="M10" s="10">
        <f>Calculations!O32</f>
        <v>0</v>
      </c>
      <c r="N10" s="10">
        <f>Calculations!P32</f>
        <v>0</v>
      </c>
      <c r="O10" s="10">
        <f>Calculations!Q32</f>
        <v>0</v>
      </c>
      <c r="P10" s="10">
        <f>Calculations!R32</f>
        <v>0</v>
      </c>
      <c r="Q10" s="10">
        <f>Calculations!S32</f>
        <v>0</v>
      </c>
      <c r="R10" s="10">
        <f>Calculations!T32</f>
        <v>0</v>
      </c>
      <c r="S10" s="10">
        <f>Calculations!U32</f>
        <v>0</v>
      </c>
      <c r="T10" s="10">
        <f>Calculations!V32</f>
        <v>0</v>
      </c>
      <c r="U10" s="10">
        <f>Calculations!W32</f>
        <v>0</v>
      </c>
      <c r="V10" s="10">
        <f>Calculations!X32</f>
        <v>0</v>
      </c>
      <c r="W10" s="10">
        <f>Calculations!Y32</f>
        <v>0</v>
      </c>
      <c r="X10" s="10">
        <f>Calculations!Z32</f>
        <v>0</v>
      </c>
      <c r="Y10" s="10">
        <f>Calculations!AA32</f>
        <v>0</v>
      </c>
      <c r="Z10" s="10">
        <f>Calculations!AB32</f>
        <v>0</v>
      </c>
      <c r="AA10" s="10">
        <f>Calculations!AC32</f>
        <v>0</v>
      </c>
      <c r="AB10" s="10">
        <f>Calculations!AD32</f>
        <v>0</v>
      </c>
      <c r="AC10" s="10">
        <f>Calculations!AE32</f>
        <v>0</v>
      </c>
      <c r="AD10" s="10">
        <f>Calculations!AF32</f>
        <v>0</v>
      </c>
      <c r="AE10" s="10">
        <f>Calculations!AG32</f>
        <v>0</v>
      </c>
      <c r="AF10" s="10">
        <f>Calculations!AH32</f>
        <v>0</v>
      </c>
      <c r="AG10" s="10" t="e">
        <f>Calculations!#REF!</f>
        <v>#REF!</v>
      </c>
    </row>
    <row r="11" spans="1:33" x14ac:dyDescent="0.25">
      <c r="A11" t="s">
        <v>14</v>
      </c>
      <c r="B11" s="10">
        <f>Calculations!D33</f>
        <v>0</v>
      </c>
      <c r="C11" s="10">
        <f>Calculations!E33</f>
        <v>0</v>
      </c>
      <c r="D11" s="10">
        <f>Calculations!F33</f>
        <v>0</v>
      </c>
      <c r="E11" s="10">
        <f>Calculations!G33</f>
        <v>0</v>
      </c>
      <c r="F11" s="10">
        <f>Calculations!H33</f>
        <v>0</v>
      </c>
      <c r="G11" s="10">
        <f>Calculations!I33</f>
        <v>0</v>
      </c>
      <c r="H11" s="10">
        <f>Calculations!J33</f>
        <v>0</v>
      </c>
      <c r="I11" s="10">
        <f>Calculations!K33</f>
        <v>0</v>
      </c>
      <c r="J11" s="10">
        <f>Calculations!L33</f>
        <v>0</v>
      </c>
      <c r="K11" s="10">
        <f>Calculations!M33</f>
        <v>0</v>
      </c>
      <c r="L11" s="10">
        <f>Calculations!N33</f>
        <v>0</v>
      </c>
      <c r="M11" s="10">
        <f>Calculations!O33</f>
        <v>0</v>
      </c>
      <c r="N11" s="10">
        <f>Calculations!P33</f>
        <v>0</v>
      </c>
      <c r="O11" s="10">
        <f>Calculations!Q33</f>
        <v>0</v>
      </c>
      <c r="P11" s="10">
        <f>Calculations!R33</f>
        <v>0</v>
      </c>
      <c r="Q11" s="10">
        <f>Calculations!S33</f>
        <v>0</v>
      </c>
      <c r="R11" s="10">
        <f>Calculations!T33</f>
        <v>0</v>
      </c>
      <c r="S11" s="10">
        <f>Calculations!U33</f>
        <v>0</v>
      </c>
      <c r="T11" s="10">
        <f>Calculations!V33</f>
        <v>0</v>
      </c>
      <c r="U11" s="10">
        <f>Calculations!W33</f>
        <v>0</v>
      </c>
      <c r="V11" s="10">
        <f>Calculations!X33</f>
        <v>0</v>
      </c>
      <c r="W11" s="10">
        <f>Calculations!Y33</f>
        <v>0</v>
      </c>
      <c r="X11" s="10">
        <f>Calculations!Z33</f>
        <v>0</v>
      </c>
      <c r="Y11" s="10">
        <f>Calculations!AA33</f>
        <v>0</v>
      </c>
      <c r="Z11" s="10">
        <f>Calculations!AB33</f>
        <v>0</v>
      </c>
      <c r="AA11" s="10">
        <f>Calculations!AC33</f>
        <v>0</v>
      </c>
      <c r="AB11" s="10">
        <f>Calculations!AD33</f>
        <v>0</v>
      </c>
      <c r="AC11" s="10">
        <f>Calculations!AE33</f>
        <v>0</v>
      </c>
      <c r="AD11" s="10">
        <f>Calculations!AF33</f>
        <v>0</v>
      </c>
      <c r="AE11" s="10">
        <f>Calculations!AG33</f>
        <v>0</v>
      </c>
      <c r="AF11" s="10">
        <f>Calculations!AH33</f>
        <v>0</v>
      </c>
      <c r="AG11" s="10" t="e">
        <f>Calculations!#REF!</f>
        <v>#REF!</v>
      </c>
    </row>
    <row r="12" spans="1:33" x14ac:dyDescent="0.25">
      <c r="A12" t="s">
        <v>15</v>
      </c>
      <c r="B12" s="10">
        <f>Calculations!D34</f>
        <v>0</v>
      </c>
      <c r="C12" s="10">
        <f>Calculations!E34</f>
        <v>0</v>
      </c>
      <c r="D12" s="10">
        <f>Calculations!F34</f>
        <v>0</v>
      </c>
      <c r="E12" s="10">
        <f>Calculations!G34</f>
        <v>0</v>
      </c>
      <c r="F12" s="10">
        <f>Calculations!H34</f>
        <v>0</v>
      </c>
      <c r="G12" s="10">
        <f>Calculations!I34</f>
        <v>0</v>
      </c>
      <c r="H12" s="10">
        <f>Calculations!J34</f>
        <v>0</v>
      </c>
      <c r="I12" s="10">
        <f>Calculations!K34</f>
        <v>0</v>
      </c>
      <c r="J12" s="10">
        <f>Calculations!L34</f>
        <v>0</v>
      </c>
      <c r="K12" s="10">
        <f>Calculations!M34</f>
        <v>0</v>
      </c>
      <c r="L12" s="10">
        <f>Calculations!N34</f>
        <v>0</v>
      </c>
      <c r="M12" s="10">
        <f>Calculations!O34</f>
        <v>0</v>
      </c>
      <c r="N12" s="10">
        <f>Calculations!P34</f>
        <v>0</v>
      </c>
      <c r="O12" s="10">
        <f>Calculations!Q34</f>
        <v>0</v>
      </c>
      <c r="P12" s="10">
        <f>Calculations!R34</f>
        <v>0</v>
      </c>
      <c r="Q12" s="10">
        <f>Calculations!S34</f>
        <v>0</v>
      </c>
      <c r="R12" s="10">
        <f>Calculations!T34</f>
        <v>0</v>
      </c>
      <c r="S12" s="10">
        <f>Calculations!U34</f>
        <v>0</v>
      </c>
      <c r="T12" s="10">
        <f>Calculations!V34</f>
        <v>0</v>
      </c>
      <c r="U12" s="10">
        <f>Calculations!W34</f>
        <v>0</v>
      </c>
      <c r="V12" s="10">
        <f>Calculations!X34</f>
        <v>0</v>
      </c>
      <c r="W12" s="10">
        <f>Calculations!Y34</f>
        <v>0</v>
      </c>
      <c r="X12" s="10">
        <f>Calculations!Z34</f>
        <v>0</v>
      </c>
      <c r="Y12" s="10">
        <f>Calculations!AA34</f>
        <v>0</v>
      </c>
      <c r="Z12" s="10">
        <f>Calculations!AB34</f>
        <v>0</v>
      </c>
      <c r="AA12" s="10">
        <f>Calculations!AC34</f>
        <v>0</v>
      </c>
      <c r="AB12" s="10">
        <f>Calculations!AD34</f>
        <v>0</v>
      </c>
      <c r="AC12" s="10">
        <f>Calculations!AE34</f>
        <v>0</v>
      </c>
      <c r="AD12" s="10">
        <f>Calculations!AF34</f>
        <v>0</v>
      </c>
      <c r="AE12" s="10">
        <f>Calculations!AG34</f>
        <v>0</v>
      </c>
      <c r="AF12" s="10">
        <f>Calculations!AH34</f>
        <v>0</v>
      </c>
      <c r="AG12" s="10" t="e">
        <f>Calculations!#REF!</f>
        <v>#REF!</v>
      </c>
    </row>
    <row r="13" spans="1:33" x14ac:dyDescent="0.25">
      <c r="A13" t="s">
        <v>61</v>
      </c>
      <c r="B13" s="10">
        <f>Calculations!D35</f>
        <v>0</v>
      </c>
      <c r="C13" s="10">
        <f>Calculations!E35</f>
        <v>0</v>
      </c>
      <c r="D13" s="10">
        <f>Calculations!F35</f>
        <v>0</v>
      </c>
      <c r="E13" s="10">
        <f>Calculations!G35</f>
        <v>0</v>
      </c>
      <c r="F13" s="10">
        <f>Calculations!H35</f>
        <v>0</v>
      </c>
      <c r="G13" s="10">
        <f>Calculations!I35</f>
        <v>0</v>
      </c>
      <c r="H13" s="10">
        <f>Calculations!J35</f>
        <v>0</v>
      </c>
      <c r="I13" s="10">
        <f>Calculations!K35</f>
        <v>0</v>
      </c>
      <c r="J13" s="10">
        <f>Calculations!L35</f>
        <v>0</v>
      </c>
      <c r="K13" s="10">
        <f>Calculations!M35</f>
        <v>0</v>
      </c>
      <c r="L13" s="10">
        <f>Calculations!N35</f>
        <v>0</v>
      </c>
      <c r="M13" s="10">
        <f>Calculations!O35</f>
        <v>0</v>
      </c>
      <c r="N13" s="10">
        <f>Calculations!P35</f>
        <v>0</v>
      </c>
      <c r="O13" s="10">
        <f>Calculations!Q35</f>
        <v>0</v>
      </c>
      <c r="P13" s="10">
        <f>Calculations!R35</f>
        <v>0</v>
      </c>
      <c r="Q13" s="10">
        <f>Calculations!S35</f>
        <v>0</v>
      </c>
      <c r="R13" s="10">
        <f>Calculations!T35</f>
        <v>0</v>
      </c>
      <c r="S13" s="10">
        <f>Calculations!U35</f>
        <v>0</v>
      </c>
      <c r="T13" s="10">
        <f>Calculations!V35</f>
        <v>0</v>
      </c>
      <c r="U13" s="10">
        <f>Calculations!W35</f>
        <v>0</v>
      </c>
      <c r="V13" s="10">
        <f>Calculations!X35</f>
        <v>0</v>
      </c>
      <c r="W13" s="10">
        <f>Calculations!Y35</f>
        <v>0</v>
      </c>
      <c r="X13" s="10">
        <f>Calculations!Z35</f>
        <v>0</v>
      </c>
      <c r="Y13" s="10">
        <f>Calculations!AA35</f>
        <v>0</v>
      </c>
      <c r="Z13" s="10">
        <f>Calculations!AB35</f>
        <v>0</v>
      </c>
      <c r="AA13" s="10">
        <f>Calculations!AC35</f>
        <v>0</v>
      </c>
      <c r="AB13" s="10">
        <f>Calculations!AD35</f>
        <v>0</v>
      </c>
      <c r="AC13" s="10">
        <f>Calculations!AE35</f>
        <v>0</v>
      </c>
      <c r="AD13" s="10">
        <f>Calculations!AF35</f>
        <v>0</v>
      </c>
      <c r="AE13" s="10">
        <f>Calculations!AG35</f>
        <v>0</v>
      </c>
      <c r="AF13" s="10">
        <f>Calculations!AH35</f>
        <v>0</v>
      </c>
      <c r="AG13" s="10" t="e">
        <f>Calculations!#REF!</f>
        <v>#REF!</v>
      </c>
    </row>
    <row r="14" spans="1:33" x14ac:dyDescent="0.25">
      <c r="A14" t="s">
        <v>64</v>
      </c>
      <c r="B14" s="10">
        <f>Calculations!D36</f>
        <v>0</v>
      </c>
      <c r="C14" s="10">
        <f>Calculations!E36</f>
        <v>0</v>
      </c>
      <c r="D14" s="10">
        <f>Calculations!F36</f>
        <v>0</v>
      </c>
      <c r="E14" s="10">
        <f>Calculations!G36</f>
        <v>0</v>
      </c>
      <c r="F14" s="10">
        <f>Calculations!H36</f>
        <v>0</v>
      </c>
      <c r="G14" s="10">
        <f>Calculations!I36</f>
        <v>0</v>
      </c>
      <c r="H14" s="10">
        <f>Calculations!J36</f>
        <v>0</v>
      </c>
      <c r="I14" s="10">
        <f>Calculations!K36</f>
        <v>0</v>
      </c>
      <c r="J14" s="10">
        <f>Calculations!L36</f>
        <v>0</v>
      </c>
      <c r="K14" s="10">
        <f>Calculations!M36</f>
        <v>0</v>
      </c>
      <c r="L14" s="10">
        <f>Calculations!N36</f>
        <v>0</v>
      </c>
      <c r="M14" s="10">
        <f>Calculations!O36</f>
        <v>0</v>
      </c>
      <c r="N14" s="10">
        <f>Calculations!P36</f>
        <v>0</v>
      </c>
      <c r="O14" s="10">
        <f>Calculations!Q36</f>
        <v>0</v>
      </c>
      <c r="P14" s="10">
        <f>Calculations!R36</f>
        <v>0</v>
      </c>
      <c r="Q14" s="10">
        <f>Calculations!S36</f>
        <v>0</v>
      </c>
      <c r="R14" s="10">
        <f>Calculations!T36</f>
        <v>0</v>
      </c>
      <c r="S14" s="10">
        <f>Calculations!U36</f>
        <v>0</v>
      </c>
      <c r="T14" s="10">
        <f>Calculations!V36</f>
        <v>0</v>
      </c>
      <c r="U14" s="10">
        <f>Calculations!W36</f>
        <v>0</v>
      </c>
      <c r="V14" s="10">
        <f>Calculations!X36</f>
        <v>0</v>
      </c>
      <c r="W14" s="10">
        <f>Calculations!Y36</f>
        <v>0</v>
      </c>
      <c r="X14" s="10">
        <f>Calculations!Z36</f>
        <v>0</v>
      </c>
      <c r="Y14" s="10">
        <f>Calculations!AA36</f>
        <v>0</v>
      </c>
      <c r="Z14" s="10">
        <f>Calculations!AB36</f>
        <v>0</v>
      </c>
      <c r="AA14" s="10">
        <f>Calculations!AC36</f>
        <v>0</v>
      </c>
      <c r="AB14" s="10">
        <f>Calculations!AD36</f>
        <v>0</v>
      </c>
      <c r="AC14" s="10">
        <f>Calculations!AE36</f>
        <v>0</v>
      </c>
      <c r="AD14" s="10">
        <f>Calculations!AF36</f>
        <v>0</v>
      </c>
      <c r="AE14" s="10">
        <f>Calculations!AG36</f>
        <v>0</v>
      </c>
      <c r="AF14" s="10">
        <f>Calculations!AH36</f>
        <v>0</v>
      </c>
      <c r="AG14" s="10" t="e">
        <f>Calculations!#REF!</f>
        <v>#REF!</v>
      </c>
    </row>
    <row r="15" spans="1:33" x14ac:dyDescent="0.25">
      <c r="A15" t="s">
        <v>162</v>
      </c>
      <c r="B15" s="10">
        <f>Calculations!D37</f>
        <v>0</v>
      </c>
      <c r="C15" s="10">
        <f>Calculations!E37</f>
        <v>0</v>
      </c>
      <c r="D15" s="10">
        <f>Calculations!F37</f>
        <v>0</v>
      </c>
      <c r="E15" s="10">
        <f>Calculations!G37</f>
        <v>0</v>
      </c>
      <c r="F15" s="10">
        <f>Calculations!H37</f>
        <v>0</v>
      </c>
      <c r="G15" s="10">
        <f>Calculations!I37</f>
        <v>0</v>
      </c>
      <c r="H15" s="10">
        <f>Calculations!J37</f>
        <v>0</v>
      </c>
      <c r="I15" s="10">
        <f>Calculations!K37</f>
        <v>0</v>
      </c>
      <c r="J15" s="10">
        <f>Calculations!L37</f>
        <v>0</v>
      </c>
      <c r="K15" s="10">
        <f>Calculations!M37</f>
        <v>0</v>
      </c>
      <c r="L15" s="10">
        <f>Calculations!N37</f>
        <v>0</v>
      </c>
      <c r="M15" s="10">
        <f>Calculations!O37</f>
        <v>0</v>
      </c>
      <c r="N15" s="10">
        <f>Calculations!P37</f>
        <v>0</v>
      </c>
      <c r="O15" s="10">
        <f>Calculations!Q37</f>
        <v>0</v>
      </c>
      <c r="P15" s="10">
        <f>Calculations!R37</f>
        <v>0</v>
      </c>
      <c r="Q15" s="10">
        <f>Calculations!S37</f>
        <v>0</v>
      </c>
      <c r="R15" s="10">
        <f>Calculations!T37</f>
        <v>0</v>
      </c>
      <c r="S15" s="10">
        <f>Calculations!U37</f>
        <v>0</v>
      </c>
      <c r="T15" s="10">
        <f>Calculations!V37</f>
        <v>0</v>
      </c>
      <c r="U15" s="10">
        <f>Calculations!W37</f>
        <v>0</v>
      </c>
      <c r="V15" s="10">
        <f>Calculations!X37</f>
        <v>0</v>
      </c>
      <c r="W15" s="10">
        <f>Calculations!Y37</f>
        <v>0</v>
      </c>
      <c r="X15" s="10">
        <f>Calculations!Z37</f>
        <v>0</v>
      </c>
      <c r="Y15" s="10">
        <f>Calculations!AA37</f>
        <v>0</v>
      </c>
      <c r="Z15" s="10">
        <f>Calculations!AB37</f>
        <v>0</v>
      </c>
      <c r="AA15" s="10">
        <f>Calculations!AC37</f>
        <v>0</v>
      </c>
      <c r="AB15" s="10">
        <f>Calculations!AD37</f>
        <v>0</v>
      </c>
      <c r="AC15" s="10">
        <f>Calculations!AE37</f>
        <v>0</v>
      </c>
      <c r="AD15" s="10">
        <f>Calculations!AF37</f>
        <v>0</v>
      </c>
      <c r="AE15" s="10">
        <f>Calculations!AG37</f>
        <v>0</v>
      </c>
      <c r="AF15" s="10">
        <f>Calculations!AH37</f>
        <v>0</v>
      </c>
      <c r="AG15" s="10" t="e">
        <f>Calculations!#REF!</f>
        <v>#REF!</v>
      </c>
    </row>
    <row r="16" spans="1:33" x14ac:dyDescent="0.25">
      <c r="A16" t="s">
        <v>163</v>
      </c>
      <c r="B16" s="10">
        <f>Calculations!D38</f>
        <v>0</v>
      </c>
      <c r="C16" s="10">
        <f>Calculations!E38</f>
        <v>0</v>
      </c>
      <c r="D16" s="10">
        <f>Calculations!F38</f>
        <v>0</v>
      </c>
      <c r="E16" s="10">
        <f>Calculations!G38</f>
        <v>0</v>
      </c>
      <c r="F16" s="10">
        <f>Calculations!H38</f>
        <v>0</v>
      </c>
      <c r="G16" s="10">
        <f>Calculations!I38</f>
        <v>0</v>
      </c>
      <c r="H16" s="10">
        <f>Calculations!J38</f>
        <v>0</v>
      </c>
      <c r="I16" s="10">
        <f>Calculations!K38</f>
        <v>0</v>
      </c>
      <c r="J16" s="10">
        <f>Calculations!L38</f>
        <v>0</v>
      </c>
      <c r="K16" s="10">
        <f>Calculations!M38</f>
        <v>0</v>
      </c>
      <c r="L16" s="10">
        <f>Calculations!N38</f>
        <v>0</v>
      </c>
      <c r="M16" s="10">
        <f>Calculations!O38</f>
        <v>0</v>
      </c>
      <c r="N16" s="10">
        <f>Calculations!P38</f>
        <v>0</v>
      </c>
      <c r="O16" s="10">
        <f>Calculations!Q38</f>
        <v>0</v>
      </c>
      <c r="P16" s="10">
        <f>Calculations!R38</f>
        <v>0</v>
      </c>
      <c r="Q16" s="10">
        <f>Calculations!S38</f>
        <v>0</v>
      </c>
      <c r="R16" s="10">
        <f>Calculations!T38</f>
        <v>0</v>
      </c>
      <c r="S16" s="10">
        <f>Calculations!U38</f>
        <v>0</v>
      </c>
      <c r="T16" s="10">
        <f>Calculations!V38</f>
        <v>0</v>
      </c>
      <c r="U16" s="10">
        <f>Calculations!W38</f>
        <v>0</v>
      </c>
      <c r="V16" s="10">
        <f>Calculations!X38</f>
        <v>0</v>
      </c>
      <c r="W16" s="10">
        <f>Calculations!Y38</f>
        <v>0</v>
      </c>
      <c r="X16" s="10">
        <f>Calculations!Z38</f>
        <v>0</v>
      </c>
      <c r="Y16" s="10">
        <f>Calculations!AA38</f>
        <v>0</v>
      </c>
      <c r="Z16" s="10">
        <f>Calculations!AB38</f>
        <v>0</v>
      </c>
      <c r="AA16" s="10">
        <f>Calculations!AC38</f>
        <v>0</v>
      </c>
      <c r="AB16" s="10">
        <f>Calculations!AD38</f>
        <v>0</v>
      </c>
      <c r="AC16" s="10">
        <f>Calculations!AE38</f>
        <v>0</v>
      </c>
      <c r="AD16" s="10">
        <f>Calculations!AF38</f>
        <v>0</v>
      </c>
      <c r="AE16" s="10">
        <f>Calculations!AG38</f>
        <v>0</v>
      </c>
      <c r="AF16" s="10">
        <f>Calculations!AH38</f>
        <v>0</v>
      </c>
      <c r="AG16" s="10" t="e">
        <f>Calculations!#REF!</f>
        <v>#REF!</v>
      </c>
    </row>
    <row r="17" spans="1:33" x14ac:dyDescent="0.25">
      <c r="A17" t="s">
        <v>164</v>
      </c>
      <c r="B17" s="10">
        <f>Calculations!D39</f>
        <v>0</v>
      </c>
      <c r="C17" s="10">
        <f>Calculations!E39</f>
        <v>0</v>
      </c>
      <c r="D17" s="10">
        <f>Calculations!F39</f>
        <v>0</v>
      </c>
      <c r="E17" s="10">
        <f>Calculations!G39</f>
        <v>0</v>
      </c>
      <c r="F17" s="10">
        <f>Calculations!H39</f>
        <v>0</v>
      </c>
      <c r="G17" s="10">
        <f>Calculations!I39</f>
        <v>0</v>
      </c>
      <c r="H17" s="10">
        <f>Calculations!J39</f>
        <v>0</v>
      </c>
      <c r="I17" s="10">
        <f>Calculations!K39</f>
        <v>0</v>
      </c>
      <c r="J17" s="10">
        <f>Calculations!L39</f>
        <v>0</v>
      </c>
      <c r="K17" s="10">
        <f>Calculations!M39</f>
        <v>0</v>
      </c>
      <c r="L17" s="10">
        <f>Calculations!N39</f>
        <v>0</v>
      </c>
      <c r="M17" s="10">
        <f>Calculations!O39</f>
        <v>0</v>
      </c>
      <c r="N17" s="10">
        <f>Calculations!P39</f>
        <v>0</v>
      </c>
      <c r="O17" s="10">
        <f>Calculations!Q39</f>
        <v>0</v>
      </c>
      <c r="P17" s="10">
        <f>Calculations!R39</f>
        <v>0</v>
      </c>
      <c r="Q17" s="10">
        <f>Calculations!S39</f>
        <v>0</v>
      </c>
      <c r="R17" s="10">
        <f>Calculations!T39</f>
        <v>0</v>
      </c>
      <c r="S17" s="10">
        <f>Calculations!U39</f>
        <v>0</v>
      </c>
      <c r="T17" s="10">
        <f>Calculations!V39</f>
        <v>0</v>
      </c>
      <c r="U17" s="10">
        <f>Calculations!W39</f>
        <v>0</v>
      </c>
      <c r="V17" s="10">
        <f>Calculations!X39</f>
        <v>0</v>
      </c>
      <c r="W17" s="10">
        <f>Calculations!Y39</f>
        <v>0</v>
      </c>
      <c r="X17" s="10">
        <f>Calculations!Z39</f>
        <v>0</v>
      </c>
      <c r="Y17" s="10">
        <f>Calculations!AA39</f>
        <v>0</v>
      </c>
      <c r="Z17" s="10">
        <f>Calculations!AB39</f>
        <v>0</v>
      </c>
      <c r="AA17" s="10">
        <f>Calculations!AC39</f>
        <v>0</v>
      </c>
      <c r="AB17" s="10">
        <f>Calculations!AD39</f>
        <v>0</v>
      </c>
      <c r="AC17" s="10">
        <f>Calculations!AE39</f>
        <v>0</v>
      </c>
      <c r="AD17" s="10">
        <f>Calculations!AF39</f>
        <v>0</v>
      </c>
      <c r="AE17" s="10">
        <f>Calculations!AG39</f>
        <v>0</v>
      </c>
      <c r="AF17" s="10">
        <f>Calculations!AH39</f>
        <v>0</v>
      </c>
      <c r="AG17" s="10" t="e">
        <f>Calculations!#REF!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AEO22_Table_21._Residential_Sec</vt:lpstr>
      <vt:lpstr>AEO23_Table_21._Residential_Sec</vt:lpstr>
      <vt:lpstr>AEO22_Table_22._Comm_Sector_Ene</vt:lpstr>
      <vt:lpstr>AEO23_Table_22._Comm_Sector_Ene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2016-01-26T19:10:58Z</dcterms:created>
  <dcterms:modified xsi:type="dcterms:W3CDTF">2023-04-13T19:33:08Z</dcterms:modified>
</cp:coreProperties>
</file>