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C:\Users\mmahajan\Documents\eps-us\InputData\trans\SYVbT\"/>
    </mc:Choice>
  </mc:AlternateContent>
  <xr:revisionPtr revIDLastSave="0" documentId="13_ncr:1_{0D544DCF-5C7D-42FD-B02A-C74F14151A39}" xr6:coauthVersionLast="47" xr6:coauthVersionMax="47" xr10:uidLastSave="{00000000-0000-0000-0000-000000000000}"/>
  <bookViews>
    <workbookView xWindow="-120" yWindow="-120" windowWidth="29040" windowHeight="17640" firstSheet="2" activeTab="11" xr2:uid="{00000000-000D-0000-FFFF-FFFF00000000}"/>
  </bookViews>
  <sheets>
    <sheet name="About" sheetId="1" r:id="rId1"/>
    <sheet name="AEO 2021 7" sheetId="10" r:id="rId2"/>
    <sheet name="AEO 2021 36" sheetId="11" r:id="rId3"/>
    <sheet name="AEO 2021 39" sheetId="9" r:id="rId4"/>
    <sheet name="AEO 2021 45" sheetId="14" r:id="rId5"/>
    <sheet name="AEO 2021 48" sheetId="5" r:id="rId6"/>
    <sheet name="AEO 2021 49" sheetId="6" r:id="rId7"/>
    <sheet name="NTS 1-11" sheetId="7" r:id="rId8"/>
    <sheet name="NRBS 40" sheetId="15" r:id="rId9"/>
    <sheet name="FRA" sheetId="13" r:id="rId10"/>
    <sheet name="Misc" sheetId="8" r:id="rId11"/>
    <sheet name="SYVbT-passenger" sheetId="2" r:id="rId12"/>
    <sheet name="SYVbT-freight" sheetId="4" r:id="rId13"/>
  </sheets>
  <externalReferences>
    <externalReference r:id="rId14"/>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F2" i="4" l="1"/>
  <c r="B5" i="2" l="1"/>
  <c r="A5" i="8"/>
  <c r="A8" i="8" l="1"/>
  <c r="D6" i="2" s="1"/>
  <c r="B2" i="2"/>
  <c r="B2" i="4"/>
  <c r="H2" i="4"/>
  <c r="H3" i="4"/>
  <c r="G2" i="4"/>
  <c r="G3" i="4"/>
  <c r="F3" i="4"/>
  <c r="B3" i="4"/>
  <c r="C2" i="4"/>
  <c r="C3" i="4"/>
  <c r="E2" i="4" l="1"/>
  <c r="E3" i="4"/>
  <c r="D2" i="4"/>
  <c r="D3" i="4"/>
  <c r="E4" i="4" l="1"/>
  <c r="E4" i="2"/>
  <c r="E2" i="2"/>
  <c r="D2" i="2"/>
  <c r="E6" i="4"/>
  <c r="E5" i="4"/>
  <c r="H3" i="2"/>
  <c r="G3" i="2"/>
  <c r="E3" i="2"/>
  <c r="D3" i="2"/>
  <c r="D7" i="2"/>
  <c r="A6" i="8" l="1"/>
  <c r="E5" i="2" s="1"/>
  <c r="A9" i="8"/>
  <c r="E6" i="2" s="1"/>
  <c r="G2" i="2" l="1"/>
  <c r="H2" i="2"/>
  <c r="F2" i="2" l="1"/>
  <c r="C2" i="2"/>
  <c r="B3" i="2" l="1"/>
</calcChain>
</file>

<file path=xl/sharedStrings.xml><?xml version="1.0" encoding="utf-8"?>
<sst xmlns="http://schemas.openxmlformats.org/spreadsheetml/2006/main" count="2891" uniqueCount="1614">
  <si>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</si>
  <si>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</si>
  <si>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</si>
  <si>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</si>
  <si>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</si>
  <si>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</si>
  <si>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</si>
  <si>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</si>
  <si>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</si>
  <si>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</si>
  <si>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</si>
  <si>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</si>
  <si>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</si>
  <si>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</si>
  <si>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</si>
  <si>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Total World</t>
  </si>
  <si>
    <t>Aircraft Cargo Stock</t>
  </si>
  <si>
    <t>- -</t>
  </si>
  <si>
    <t>Aircraft Parked Stock</t>
  </si>
  <si>
    <t>Aircraft Active Stock</t>
  </si>
  <si>
    <t>Aircraft Stock</t>
  </si>
  <si>
    <t/>
  </si>
  <si>
    <t>Release Date</t>
  </si>
  <si>
    <t>Datekey</t>
  </si>
  <si>
    <t>Scenario</t>
  </si>
  <si>
    <t>Report</t>
  </si>
  <si>
    <t>EIA</t>
  </si>
  <si>
    <t>Table 49</t>
  </si>
  <si>
    <t>https://www.eia.gov/outlooks/aeo/supplement/excel/suptab_49.xlsx</t>
  </si>
  <si>
    <t>International Shipping</t>
  </si>
  <si>
    <t>Domestic Shipping</t>
  </si>
  <si>
    <t>Railroads</t>
  </si>
  <si>
    <t>New Trucks by Size Class</t>
  </si>
  <si>
    <t>Freight Truck Stock by Size Class</t>
  </si>
  <si>
    <t>freight HDVs</t>
  </si>
  <si>
    <t>https://www.eia.gov/outlooks/aeo/supplement/excel/suptab_50.xlsx</t>
  </si>
  <si>
    <t>Recreational boats:</t>
  </si>
  <si>
    <t>Oceangoing self-propelled vessels:</t>
  </si>
  <si>
    <t>Nonself-propelled vessels and self-propelled vessels:</t>
  </si>
  <si>
    <t>Water transportation:</t>
  </si>
  <si>
    <t>1975-80: Amtrak, State and Local Affairs Department, personal communication.</t>
  </si>
  <si>
    <t>Amtrak:</t>
  </si>
  <si>
    <t>Class I, locomotive</t>
  </si>
  <si>
    <t>Rail (all categories, except Amtrak):</t>
  </si>
  <si>
    <t>Transit:</t>
  </si>
  <si>
    <t>Highway:</t>
  </si>
  <si>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</si>
  <si>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t>General aviation:</t>
  </si>
  <si>
    <t>Air carrier:</t>
  </si>
  <si>
    <t>Air:</t>
  </si>
  <si>
    <t>SOURCES</t>
  </si>
  <si>
    <r>
      <t xml:space="preserve">Association of American Railroad changed the equipment reporting style from Railroad Facts 2015 edition, </t>
    </r>
    <r>
      <rPr>
        <i/>
        <sz val="9"/>
        <rFont val="Arial"/>
        <family val="2"/>
      </rPr>
      <t>Nonclass I freight cars</t>
    </r>
    <r>
      <rPr>
        <sz val="9"/>
        <rFont val="Arial"/>
        <family val="2"/>
      </rPr>
      <t xml:space="preserve"> and </t>
    </r>
    <r>
      <rPr>
        <i/>
        <sz val="9"/>
        <rFont val="Arial"/>
        <family val="2"/>
      </rPr>
      <t xml:space="preserve">Car companies and shippers freight cars </t>
    </r>
    <r>
      <rPr>
        <sz val="9"/>
        <rFont val="Arial"/>
        <family val="2"/>
      </rPr>
      <t>data will no longer be provided by AAR.</t>
    </r>
  </si>
  <si>
    <r>
      <rPr>
        <i/>
        <sz val="9"/>
        <rFont val="Arial"/>
        <family val="2"/>
      </rPr>
      <t xml:space="preserve">Transit </t>
    </r>
    <r>
      <rPr>
        <sz val="9"/>
        <rFont val="Arial"/>
        <family val="2"/>
      </rPr>
      <t>data for 1996 and later years are obtained from the National Transit Database and cannot be compared with data for earlier years.</t>
    </r>
  </si>
  <si>
    <t xml:space="preserve">For more detail on oceangoing vessels, see table 1-23. </t>
  </si>
  <si>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</si>
  <si>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</si>
  <si>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t xml:space="preserve">NOTES </t>
    </r>
    <r>
      <rPr>
        <sz val="9"/>
        <rFont val="Arial"/>
        <family val="2"/>
      </rPr>
      <t xml:space="preserve"> </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</si>
  <si>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</si>
  <si>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</si>
  <si>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t>U</t>
  </si>
  <si>
    <t xml:space="preserve">Water </t>
  </si>
  <si>
    <t>Amtrak, locomotive</t>
  </si>
  <si>
    <t>Amtrak, passenger train car</t>
  </si>
  <si>
    <t>Car companies and shippers freight cars</t>
  </si>
  <si>
    <t>Nonclass I freight cars</t>
  </si>
  <si>
    <t>Class I, freight cars</t>
  </si>
  <si>
    <t>Rail</t>
  </si>
  <si>
    <t>Demand responsive</t>
  </si>
  <si>
    <t>Commuter rail cars and locomotives</t>
  </si>
  <si>
    <t>Trolley bus</t>
  </si>
  <si>
    <t>Heavy rail cars</t>
  </si>
  <si>
    <t>Bus</t>
  </si>
  <si>
    <r>
      <t>Light duty vehicle, long wheel base</t>
    </r>
    <r>
      <rPr>
        <vertAlign val="superscript"/>
        <sz val="11"/>
        <rFont val="Arial Narrow"/>
        <family val="2"/>
      </rPr>
      <t>c</t>
    </r>
  </si>
  <si>
    <t>Highway, total (registered vehicles)</t>
  </si>
  <si>
    <r>
      <t>General aviation</t>
    </r>
    <r>
      <rPr>
        <vertAlign val="superscript"/>
        <sz val="11"/>
        <rFont val="Arial Narrow"/>
        <family val="2"/>
      </rPr>
      <t xml:space="preserve">b </t>
    </r>
    <r>
      <rPr>
        <sz val="11"/>
        <rFont val="Arial Narrow"/>
        <family val="2"/>
      </rPr>
      <t>(active fleet)</t>
    </r>
  </si>
  <si>
    <r>
      <t>Air carrier</t>
    </r>
    <r>
      <rPr>
        <vertAlign val="superscript"/>
        <sz val="11"/>
        <rFont val="Arial Narrow"/>
        <family val="2"/>
      </rPr>
      <t>a</t>
    </r>
  </si>
  <si>
    <t>Air</t>
  </si>
  <si>
    <r>
      <t>Table 1-11:</t>
    </r>
    <r>
      <rPr>
        <b/>
        <sz val="14"/>
        <rFont val="Arial"/>
        <family val="2"/>
      </rPr>
      <t xml:space="preserve"> </t>
    </r>
    <r>
      <rPr>
        <b/>
        <sz val="12"/>
        <rFont val="Arial"/>
        <family val="2"/>
      </rPr>
      <t>Number of U.S. Aircraft, Vehicles, Vessels, and Other Conveyances</t>
    </r>
  </si>
  <si>
    <t>cars per commuter rail train</t>
  </si>
  <si>
    <t>Total Stock</t>
  </si>
  <si>
    <t>Total Light Truck Stock</t>
  </si>
  <si>
    <t>Total Car Stock</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</si>
  <si>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</si>
  <si>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</si>
  <si>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</si>
  <si>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</si>
  <si>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</si>
  <si>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</si>
  <si>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</si>
  <si>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</si>
  <si>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</si>
  <si>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</si>
  <si>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</si>
  <si>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</si>
  <si>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</si>
  <si>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</si>
  <si>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</si>
  <si>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</si>
  <si>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</si>
  <si>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</si>
  <si>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</si>
  <si>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</si>
  <si>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</si>
  <si>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</si>
  <si>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</si>
  <si>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</si>
  <si>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</si>
  <si>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</si>
  <si>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</si>
  <si>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</si>
  <si>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</si>
  <si>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</si>
  <si>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</si>
  <si>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</si>
  <si>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</si>
  <si>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</si>
  <si>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</si>
  <si>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</si>
  <si>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</si>
  <si>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</si>
  <si>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</si>
  <si>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</si>
  <si>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</si>
  <si>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</si>
  <si>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</si>
  <si>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</si>
  <si>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</si>
  <si>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</si>
  <si>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</si>
  <si>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</si>
  <si>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</si>
  <si>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</si>
  <si>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</si>
  <si>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</si>
  <si>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</si>
  <si>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</si>
  <si>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</si>
  <si>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</si>
  <si>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</si>
  <si>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</si>
  <si>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</si>
  <si>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</si>
  <si>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</si>
  <si>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</si>
  <si>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</si>
  <si>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</si>
  <si>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</si>
  <si>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</si>
  <si>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</si>
  <si>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</si>
  <si>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</si>
  <si>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</si>
  <si>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</si>
  <si>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</si>
  <si>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</si>
  <si>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</si>
  <si>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</si>
  <si>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</si>
  <si>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</si>
  <si>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</si>
  <si>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</si>
  <si>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</si>
  <si>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</si>
  <si>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</si>
  <si>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</si>
  <si>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</si>
  <si>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</si>
  <si>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</si>
  <si>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</si>
  <si>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</si>
  <si>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</si>
  <si>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</si>
  <si>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</si>
  <si>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</si>
  <si>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</si>
  <si>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</si>
  <si>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</si>
  <si>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</si>
  <si>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</si>
  <si>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</si>
  <si>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</si>
  <si>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</si>
  <si>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</si>
  <si>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</si>
  <si>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</si>
  <si>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</si>
  <si>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DoT</t>
  </si>
  <si>
    <t>Table 1-11</t>
  </si>
  <si>
    <t>Total Consumption</t>
  </si>
  <si>
    <t>Pipeline Fuel Natural Gas</t>
  </si>
  <si>
    <t>Lubricants</t>
  </si>
  <si>
    <t>Recreational Boats</t>
  </si>
  <si>
    <t>Rail Transportation</t>
  </si>
  <si>
    <t>Bus Transportation</t>
  </si>
  <si>
    <t>Military Use</t>
  </si>
  <si>
    <t>Air Transportation</t>
  </si>
  <si>
    <t>Light-Duty Vehicle</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</si>
  <si>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</si>
  <si>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</si>
  <si>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</si>
  <si>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</si>
  <si>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</si>
  <si>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Railroad Type</t>
  </si>
  <si>
    <t>Number of Companies</t>
  </si>
  <si>
    <t>Miles of Track</t>
  </si>
  <si>
    <t>Employees</t>
  </si>
  <si>
    <t>Revenues (bil)</t>
  </si>
  <si>
    <t>Class I</t>
  </si>
  <si>
    <t>Class II (Regional)</t>
  </si>
  <si>
    <t>Class III (Local)</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</si>
  <si>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</si>
  <si>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</si>
  <si>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</si>
  <si>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</si>
  <si>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</si>
  <si>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</si>
  <si>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</si>
  <si>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</si>
  <si>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</si>
  <si>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</si>
  <si>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</si>
  <si>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</si>
  <si>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</si>
  <si>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</si>
  <si>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electric buses in the U.S.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</si>
  <si>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</si>
  <si>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</si>
  <si>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</si>
  <si>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</si>
  <si>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</si>
  <si>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</si>
  <si>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TKI000:buspassmiles</t>
  </si>
  <si>
    <t xml:space="preserve">   Bus Transportation</t>
  </si>
  <si>
    <t>TKI000:railpassmiles</t>
  </si>
  <si>
    <t xml:space="preserve">   Passenger Rail</t>
  </si>
  <si>
    <t>http://www.infrastructurereportcard.org/wp-content/uploads/2018/05/C1-140212-001_D1-FRA-Report-on-RRs-Report-9-30.pdf</t>
  </si>
  <si>
    <t xml:space="preserve"> (billion passenger miles traveled)</t>
  </si>
  <si>
    <t xml:space="preserve">    Pipeline Fuel</t>
  </si>
  <si>
    <t>https://www.bts.gov/content/number-us-aircraft-vehicles-vessels-and-other-conveyances</t>
  </si>
  <si>
    <t>National Transportation Statistics 2018 Q4</t>
  </si>
  <si>
    <t>Start Year</t>
  </si>
  <si>
    <t>Total Fleet Vehicles</t>
  </si>
  <si>
    <t>LPG vehicle</t>
  </si>
  <si>
    <t>hydrogen vehicle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</si>
  <si>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</si>
  <si>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</si>
  <si>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</si>
  <si>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</si>
  <si>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</si>
  <si>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</si>
  <si>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</si>
  <si>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</si>
  <si>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</si>
  <si>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</si>
  <si>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</si>
  <si>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</si>
  <si>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</si>
  <si>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</si>
  <si>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</si>
  <si>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</si>
  <si>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</si>
  <si>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</si>
  <si>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</si>
  <si>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</si>
  <si>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</si>
  <si>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</si>
  <si>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</si>
  <si>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share of passenger rail that is electric</t>
  </si>
  <si>
    <t>share of passenger rail that is diesel</t>
  </si>
  <si>
    <t>share of passenger ships that is diesel</t>
  </si>
  <si>
    <t>share of passenger ships that is gasoline</t>
  </si>
  <si>
    <t>Efficiency electric</t>
  </si>
  <si>
    <t>Efficiency diesel</t>
  </si>
  <si>
    <t>Electric BTUs * efficiency</t>
  </si>
  <si>
    <t>Diesel BTUs * efficiency</t>
  </si>
  <si>
    <t>Annual Energy Outlook 2020</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</si>
  <si>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</si>
  <si>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</si>
  <si>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</si>
  <si>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</si>
  <si>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</si>
  <si>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</si>
  <si>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</si>
  <si>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</si>
  <si>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</si>
  <si>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</si>
  <si>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</si>
  <si>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</si>
  <si>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</si>
  <si>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</si>
  <si>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</si>
  <si>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</si>
  <si>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</si>
  <si>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</si>
  <si>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</si>
  <si>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</si>
  <si>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</si>
  <si>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</si>
  <si>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</si>
  <si>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</si>
  <si>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</si>
  <si>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</si>
  <si>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</si>
  <si>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</si>
  <si>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</si>
  <si>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</si>
  <si>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</si>
  <si>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</si>
  <si>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</si>
  <si>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</si>
  <si>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</si>
  <si>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</si>
  <si>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</si>
  <si>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</si>
  <si>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</si>
  <si>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</si>
  <si>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</si>
  <si>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</si>
  <si>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</si>
  <si>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</si>
  <si>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</si>
  <si>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</si>
  <si>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</si>
  <si>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</si>
  <si>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</si>
  <si>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</si>
  <si>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</si>
  <si>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</si>
  <si>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</si>
  <si>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</si>
  <si>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</si>
  <si>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</si>
  <si>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</si>
  <si>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</si>
  <si>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</si>
  <si>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</si>
  <si>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</si>
  <si>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</si>
  <si>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</si>
  <si>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</si>
  <si>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</si>
  <si>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</si>
  <si>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</si>
  <si>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</si>
  <si>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</si>
  <si>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</si>
  <si>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</si>
  <si>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</si>
  <si>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</si>
  <si>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</si>
  <si>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</si>
  <si>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</si>
  <si>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</si>
  <si>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</si>
  <si>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</si>
  <si>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</si>
  <si>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</si>
  <si>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</si>
  <si>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</si>
  <si>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</si>
  <si>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</si>
  <si>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</si>
  <si>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</si>
  <si>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</si>
  <si>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</si>
  <si>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</si>
  <si>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</si>
  <si>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</si>
  <si>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</si>
  <si>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</si>
  <si>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</si>
  <si>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</si>
  <si>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</si>
  <si>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</si>
  <si>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</si>
  <si>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</si>
  <si>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</si>
  <si>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</si>
  <si>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</si>
  <si>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</si>
  <si>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</si>
  <si>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</si>
  <si>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</si>
  <si>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</si>
  <si>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</si>
  <si>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</si>
  <si>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</si>
  <si>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</si>
  <si>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</si>
  <si>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</si>
  <si>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</si>
  <si>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</si>
  <si>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</si>
  <si>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36.  Transportation Sector Energy Use by Fuel Type Within a Mode</t>
  </si>
  <si>
    <t>Source: U.S. Energy Information Administration</t>
  </si>
  <si>
    <t>full name</t>
  </si>
  <si>
    <t>api key</t>
  </si>
  <si>
    <t>units</t>
  </si>
  <si>
    <t>Growth (2019-2050)</t>
  </si>
  <si>
    <t>trillion Btu</t>
  </si>
  <si>
    <t>Table 39.  Light-Duty Vehicle Stock by Technology Type</t>
  </si>
  <si>
    <t>Car Stock</t>
  </si>
  <si>
    <t>Conventional Cars</t>
  </si>
  <si>
    <t>Gasoline ICE Vehicles</t>
  </si>
  <si>
    <t>TDI Diesel ICE</t>
  </si>
  <si>
    <t>Total Conventional Cars</t>
  </si>
  <si>
    <t>Alternative-Fuel Cars</t>
  </si>
  <si>
    <t>Ethanol-Flex Fuel ICE</t>
  </si>
  <si>
    <t>100 Mile Electric Vehicle</t>
  </si>
  <si>
    <t>200 Mile Electric Vehicle</t>
  </si>
  <si>
    <t>300 Mile Electric Vehicle</t>
  </si>
  <si>
    <t>Plug-in 10 Gasoline Hybrid</t>
  </si>
  <si>
    <t>Plug-in 40 Gasoline Hybrid</t>
  </si>
  <si>
    <t>Electric-Diesel Hybrid</t>
  </si>
  <si>
    <t>Electric-Gasoline Hybrid</t>
  </si>
  <si>
    <t>Natural Gas ICE</t>
  </si>
  <si>
    <t>Natural Gas Bi-fuel</t>
  </si>
  <si>
    <t>Propane ICE</t>
  </si>
  <si>
    <t>Propane Bi-fuel</t>
  </si>
  <si>
    <t>Fuel Cell Methanol</t>
  </si>
  <si>
    <t>Fuel Cell Hydrogen</t>
  </si>
  <si>
    <t>Total Alternative Cars</t>
  </si>
  <si>
    <t>Light Truck Stock</t>
  </si>
  <si>
    <t>Conventional Light Trucks</t>
  </si>
  <si>
    <t>Total Conventional Light Trucks</t>
  </si>
  <si>
    <t>Alternative-Fuel Light Trucks</t>
  </si>
  <si>
    <t>Total Alternative Light Trucks</t>
  </si>
  <si>
    <t>Light-Duty Vehicle Stock: Conventional Cars: Gasoline: High oil and gas supply</t>
  </si>
  <si>
    <t>millions</t>
  </si>
  <si>
    <t>Light-Duty Vehicle Stock: Conventional Cars: TDI Diesel: High oil and gas supply</t>
  </si>
  <si>
    <t>Light-Duty Vehicle Stock: Conventional Cars: Total: High oil and gas supply</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</si>
  <si>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</si>
  <si>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</si>
  <si>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</si>
  <si>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</si>
  <si>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</si>
  <si>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</si>
  <si>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Light-Duty Vehicle Stock: Alternative-Fuel Cars: Electric-Diesel Hybrid: High oil and gas supply</t>
  </si>
  <si>
    <t>Light-Duty Vehicle Stock: Alternative-Fuel Cars: Electric-Gasoline Hybrid: High oil and gas supply</t>
  </si>
  <si>
    <t>Light-Duty Vehicle Stock: Alternative-Fuel Cars: Natural Gas ICE: High oil and gas supply</t>
  </si>
  <si>
    <t>Light-Duty Vehicle Stock: Alternative-Fuel Cars: Natural Gas Bi-fuel: High oil and gas supply</t>
  </si>
  <si>
    <t>Light-Duty Vehicle Stock: Alternative-Fuel Cars: Propane ICE: High oil and gas supply</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</si>
  <si>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</si>
  <si>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</si>
  <si>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</si>
  <si>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Light-Duty Vehicle Stock: Alternative-Fuel Cars: Total: High oil and gas supply</t>
  </si>
  <si>
    <t>Light-Duty Vehicle Stock: Car Stock: Total: High oil and gas supply</t>
  </si>
  <si>
    <t>Light-Duty Vehicle Stock: Conventional Light Trucks: Gasoline: High oil and gas supply</t>
  </si>
  <si>
    <t>Light-Duty Vehicle Stock: Conventional Light Trucks: TDI Diesel: High oil and gas supply</t>
  </si>
  <si>
    <t>Light-Duty Vehicle Stock: Conventional Light Trucks: Total: High oil and gas supply</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</si>
  <si>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</si>
  <si>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</si>
  <si>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</si>
  <si>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</si>
  <si>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</si>
  <si>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</si>
  <si>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</si>
  <si>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</si>
  <si>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</si>
  <si>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</si>
  <si>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</si>
  <si>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</si>
  <si>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</si>
  <si>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</si>
  <si>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Light-Duty Vehicle Stock: Alternative-Fuel Light Trucks: Total: High oil and gas supply</t>
  </si>
  <si>
    <t>Light-Duty Vehicle Stock: Light Truck Stock: Total: High oil and gas supply</t>
  </si>
  <si>
    <t>Light-Duty Vehicle Stock: Total Vehicle Stock: High oil and gas supply</t>
  </si>
  <si>
    <t>Table 45.  Transportation Fleet Car and Truck Stock by Type and Technology</t>
  </si>
  <si>
    <t>Fleet Vehicle Stock: Conventional Cars: Gasoline: High oil and gas supply</t>
  </si>
  <si>
    <t>thousands</t>
  </si>
  <si>
    <t>Fleet Vehicle Stock: Conventional Cars: TDI Diesel: High oil and gas supply</t>
  </si>
  <si>
    <t>Fleet Vehicle Stock: Conventional Cars: Total: High oil and gas supply</t>
  </si>
  <si>
    <t>Fleet Vehicle Stock: Alternative-Fuel Cars: Ethanol-Flex Fuel ICE: High oil and gas supply</t>
  </si>
  <si>
    <t>Fleet Vehicle Stock: Alternative-Fuel Cars: 100 Mile Electric Vehicle: High oil and gas supply</t>
  </si>
  <si>
    <t>Fleet Vehicle Stock: Alternative-Fuel Cars: 200 Mile Electric Vehicle: High oil and gas supply</t>
  </si>
  <si>
    <t>Fleet Vehicle Stock: Alternative-Fuel Cars: 300 Mile Electric Vehicle: High oil and gas supply</t>
  </si>
  <si>
    <t>Fleet Vehicle Stock: Alternative-Fuel Cars: Plug-in 10 Gasoline Hybrid: High oil and gas supply</t>
  </si>
  <si>
    <t>Fleet Vehicle Stock: Alternative-Fuel Cars: Plug-in 40 Gasoline Hybrid: High oil and gas supply</t>
  </si>
  <si>
    <t>Fleet Vehicle Stock: Alternative-Fuel Cars: Electric-Diesel Hybrid: High oil and gas supply</t>
  </si>
  <si>
    <t>Fleet Vehicle Stock: Alternative-Fuel Cars: Electric-Gasoline Hybrid: High oil and gas supply</t>
  </si>
  <si>
    <t>Fleet Vehicle Stock: Alternative-Fuel Cars: Natural Gas ICE: High oil and gas supply</t>
  </si>
  <si>
    <t>Fleet Vehicle Stock: Alternative-Fuel Cars: Natural Gas Bi-fuel: High oil and gas supply</t>
  </si>
  <si>
    <t>Fleet Vehicle Stock: Alternative-Fuel Cars: Propane ICE: High oil and gas supply</t>
  </si>
  <si>
    <t>Fleet Vehicle Stock: Alternative-Fuel Cars: Propane Bi-fuel: High oil and gas supply</t>
  </si>
  <si>
    <t>Fleet Vehicle Stock: Alternative-Fuel Cars: Fuel Cell Methanol: High oil and gas supply</t>
  </si>
  <si>
    <t>Fleet Vehicle Stock: Alternative-Fuel Cars: Fuel Cell Hydrogen: High oil and gas supply</t>
  </si>
  <si>
    <t>Fleet Vehicle Stock: Alternative-Fuel Cars: Total: High oil and gas supply</t>
  </si>
  <si>
    <t>Fleet Vehicle Stock: Cars: Total: High oil and gas supply</t>
  </si>
  <si>
    <t>Fleet Vehicle Stock: Conventional Light Trucks: Gasoline: High oil and gas supply</t>
  </si>
  <si>
    <t>Fleet Vehicle Stock: Conventional Light Trucks: TDI Diesel: High oil and gas supply</t>
  </si>
  <si>
    <t>Fleet Vehicle Stock: Conventional Light Trucks: Total: High oil and gas supply</t>
  </si>
  <si>
    <t>Fleet Vehicle Stock: Alternative-Fuel Light Trucks: Ethanol-Flex Fuel ICE: High oil and gas supply</t>
  </si>
  <si>
    <t>Fleet Vehicle Stock: Alternative-Fuel Light Trucks: 100 Mile Electric Vehicle: High oil and gas supply</t>
  </si>
  <si>
    <t>Fleet Vehicle Stock: Alternative-Fuel Light Trucks: 200 Mile Electric Vehicle: High oil and gas supply</t>
  </si>
  <si>
    <t>Fleet Vehicle Stock: Alternative-Fuel Light Trucks: 300 Mile Electric Vehicle: High oil and gas supply</t>
  </si>
  <si>
    <t>Fleet Vehicle Stock: Alternative-Fuel Light Trucks: Plug-in 10 Gasoline Hybrid: High oil and gas supply</t>
  </si>
  <si>
    <t>Fleet Vehicle Stock: Alternative-Fuel Light Trucks: Plug-in 40 Gasoline Hybrid: High oil and gas supply</t>
  </si>
  <si>
    <t>Fleet Vehicle Stock: Alternative-Fuel Light Trucks: Electric-Diesel Hybrid: High oil and gas supply</t>
  </si>
  <si>
    <t>Fleet Vehicle Stock: Alternative-Fuel Light Trucks: Electric-Gasoline Hybrid: High oil and gas supply</t>
  </si>
  <si>
    <t>Fleet Vehicle Stock: Alternative-Fuel Light Trucks: Natural Gas ICE: High oil and gas supply</t>
  </si>
  <si>
    <t>Fleet Vehicle Stock: Alternative-Fuel Light Trucks: Natural Gas Bi-fuel: High oil and gas supply</t>
  </si>
  <si>
    <t>Fleet Vehicle Stock: Alternative-Fuel Light Trucks: Propane ICE: High oil and gas supply</t>
  </si>
  <si>
    <t>Fleet Vehicle Stock: Alternative-Fuel Light Trucks: Propane Bi-fuel: High oil and gas supply</t>
  </si>
  <si>
    <t>Fleet Vehicle Stock: Alternative-Fuel Light Trucks: Fuel Cell Methanol: High oil and gas supply</t>
  </si>
  <si>
    <t>Fleet Vehicle Stock: Alternative-Fuel Light Trucks: Fuel Cell Hydrogen: High oil and gas supply</t>
  </si>
  <si>
    <t>Fleet Vehicle Stock: Alternative-Fuel Light Trucks: Total: High oil and gas supply</t>
  </si>
  <si>
    <t>Fleet Vehicle Stock: Light Trucks: Total: High oil and gas supply</t>
  </si>
  <si>
    <t>Fleet Stock: Total Fleet Vehicles: High oil and gas supply</t>
  </si>
  <si>
    <t>Commercial Light Truck Stock</t>
  </si>
  <si>
    <t>Fleet Stock: Commercial Light Trucks: Gasoline: High oil and gas supply</t>
  </si>
  <si>
    <t>Fleet Stock: Commercial Light Trucks: TDI Diesel: High oil and gas supply</t>
  </si>
  <si>
    <t>Fleet Stock: Commercial Light Trucks: Propane: High oil and gas supply</t>
  </si>
  <si>
    <t>Fleet Stock: Commercial Light Trucks: CNG/LNG: High oil and gas supply</t>
  </si>
  <si>
    <t>Ethanol-Flex Fuel</t>
  </si>
  <si>
    <t>Fleet Stock: Commercial Light Trucks: Ethanol Flex: High oil and gas supply</t>
  </si>
  <si>
    <t>Electric</t>
  </si>
  <si>
    <t>Fleet Stock: Commercial Light Trucks: Electric: High oil and gas supply</t>
  </si>
  <si>
    <t>Plug-in Gasoline Hybrid</t>
  </si>
  <si>
    <t>Fleet Stock: Commercial Light Trucks: Plug-in Gas: High oil and gas supply</t>
  </si>
  <si>
    <t>Plug-in Diesel Hybrid</t>
  </si>
  <si>
    <t>Fleet Stock: Commercial Light Trucks: Plug-in Diesel: High oil and gas supply</t>
  </si>
  <si>
    <t>Fuel Cell</t>
  </si>
  <si>
    <t>Fleet Stock: Commercial Light Trucks: Fuel Cell: High oil and gas supply</t>
  </si>
  <si>
    <t>Total Commercial Light Truck Stock</t>
  </si>
  <si>
    <t>Fleet Stock: Commercial Light Trucks: Total: High oil and gas supply</t>
  </si>
  <si>
    <t>Table 48.  Aircraft Stock</t>
  </si>
  <si>
    <t>United States</t>
  </si>
  <si>
    <t>Aircraft Stock: Total: United States: High oil and gas supply</t>
  </si>
  <si>
    <t>Narrow Body Aircraft</t>
  </si>
  <si>
    <t>Aircraft Stock: Total: U.S.: Narrow Body: High oil and gas supply</t>
  </si>
  <si>
    <t>Wide Body Aircraft</t>
  </si>
  <si>
    <t>Aircraft Stock: Total: U.S.: Wide Body: High oil and gas supply</t>
  </si>
  <si>
    <t>Regional Jets</t>
  </si>
  <si>
    <t>Aircraft Stock: Total: U.S.: Regional: High oil and gas supply</t>
  </si>
  <si>
    <t>Canada</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</si>
  <si>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</si>
  <si>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</si>
  <si>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</si>
  <si>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</si>
  <si>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Central America</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</si>
  <si>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</si>
  <si>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</si>
  <si>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</si>
  <si>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</si>
  <si>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South America</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</si>
  <si>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</si>
  <si>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</si>
  <si>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</si>
  <si>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</si>
  <si>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Europe</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</si>
  <si>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</si>
  <si>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</si>
  <si>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</si>
  <si>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</si>
  <si>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Africa</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</si>
  <si>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</si>
  <si>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</si>
  <si>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</si>
  <si>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</si>
  <si>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Mideast</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</si>
  <si>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</si>
  <si>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</si>
  <si>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</si>
  <si>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</si>
  <si>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Commonwealth of Independent States</t>
  </si>
  <si>
    <t>Aircraft Stock: Total: CIS: High oil and gas supply</t>
  </si>
  <si>
    <t>Aircraft Stock: Total: CIS: Narrow Body: High oil and gas supply</t>
  </si>
  <si>
    <t>Aircraft Stock: Total: CIS: Wide Body: High oil and gas supply</t>
  </si>
  <si>
    <t>Aircraft Stock: Total: CIS: Regional: High oil and gas supply</t>
  </si>
  <si>
    <t>China</t>
  </si>
  <si>
    <t>Aircraft Stock: Total: China: High oil and gas supply</t>
  </si>
  <si>
    <t>Aircraft Stock: Total: China: Narrow Body: High oil and gas supply</t>
  </si>
  <si>
    <t>Aircraft Stock: Total: China: Wide Body: High oil and gas supply</t>
  </si>
  <si>
    <t>Aircraft Stock: Total: China: Regional: High oil and gas supply</t>
  </si>
  <si>
    <t>Northeast Asia</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</si>
  <si>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</si>
  <si>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</si>
  <si>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</si>
  <si>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</si>
  <si>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Southeast Asia</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</si>
  <si>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</si>
  <si>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</si>
  <si>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</si>
  <si>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</si>
  <si>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Southwest Asia</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</si>
  <si>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</si>
  <si>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</si>
  <si>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</si>
  <si>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</si>
  <si>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Oceania</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</si>
  <si>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</si>
  <si>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</si>
  <si>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</si>
  <si>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</si>
  <si>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</si>
  <si>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</si>
  <si>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</si>
  <si>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</si>
  <si>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</si>
  <si>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</si>
  <si>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</si>
  <si>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</si>
  <si>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</si>
  <si>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</si>
  <si>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</si>
  <si>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</si>
  <si>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</si>
  <si>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</si>
  <si>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</si>
  <si>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</si>
  <si>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</si>
  <si>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</si>
  <si>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</si>
  <si>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</si>
  <si>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</si>
  <si>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</si>
  <si>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</si>
  <si>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</si>
  <si>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</si>
  <si>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</si>
  <si>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</si>
  <si>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</si>
  <si>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</si>
  <si>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</si>
  <si>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</si>
  <si>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</si>
  <si>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</si>
  <si>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</si>
  <si>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</si>
  <si>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</si>
  <si>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</si>
  <si>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</si>
  <si>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</si>
  <si>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</si>
  <si>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</si>
  <si>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</si>
  <si>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</si>
  <si>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</si>
  <si>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</si>
  <si>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</si>
  <si>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</si>
  <si>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</si>
  <si>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</si>
  <si>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</si>
  <si>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</si>
  <si>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</si>
  <si>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</si>
  <si>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</si>
  <si>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</si>
  <si>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</si>
  <si>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</si>
  <si>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</si>
  <si>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</si>
  <si>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</si>
  <si>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</si>
  <si>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</si>
  <si>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</si>
  <si>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</si>
  <si>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</si>
  <si>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</si>
  <si>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</si>
  <si>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</si>
  <si>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</si>
  <si>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</si>
  <si>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</si>
  <si>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</si>
  <si>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</si>
  <si>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</si>
  <si>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</si>
  <si>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</si>
  <si>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</si>
  <si>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</si>
  <si>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</si>
  <si>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</si>
  <si>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</si>
  <si>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</si>
  <si>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</si>
  <si>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</si>
  <si>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</si>
  <si>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</si>
  <si>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</si>
  <si>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</si>
  <si>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</si>
  <si>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</si>
  <si>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</si>
  <si>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</si>
  <si>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</si>
  <si>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</si>
  <si>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</si>
  <si>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</si>
  <si>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</si>
  <si>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</si>
  <si>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</si>
  <si>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</si>
  <si>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</si>
  <si>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</si>
  <si>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</si>
  <si>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</si>
  <si>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</si>
  <si>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</si>
  <si>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</si>
  <si>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</si>
  <si>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</si>
  <si>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</si>
  <si>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</si>
  <si>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</si>
  <si>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</si>
  <si>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</si>
  <si>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</si>
  <si>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</si>
  <si>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</si>
  <si>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</si>
  <si>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</si>
  <si>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</si>
  <si>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</si>
  <si>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Table 49.  Freight Transportation Energy Use</t>
  </si>
  <si>
    <t>Vehicle Miles Traveled (billion miles)</t>
  </si>
  <si>
    <t>Light Medium</t>
  </si>
  <si>
    <t>Freight: Truck Stock: Vehicle Miles Traveled: Light Medium: Diesel: High oil and gas supply</t>
  </si>
  <si>
    <t>billion miles</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</si>
  <si>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</si>
  <si>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</si>
  <si>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</si>
  <si>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</si>
  <si>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</si>
  <si>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</si>
  <si>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</si>
  <si>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</si>
  <si>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</si>
  <si>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</si>
  <si>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Medium</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</si>
  <si>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</si>
  <si>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</si>
  <si>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</si>
  <si>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</si>
  <si>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</si>
  <si>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</si>
  <si>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</si>
  <si>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</si>
  <si>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</si>
  <si>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</si>
  <si>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</si>
  <si>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</si>
  <si>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</si>
  <si>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</si>
  <si>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</si>
  <si>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</si>
  <si>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</si>
  <si>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</si>
  <si>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</si>
  <si>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</si>
  <si>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</si>
  <si>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</si>
  <si>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</si>
  <si>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</si>
  <si>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</si>
  <si>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</si>
  <si>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</si>
  <si>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</si>
  <si>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</si>
  <si>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</si>
  <si>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</si>
  <si>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</si>
  <si>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</si>
  <si>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</si>
  <si>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</si>
  <si>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</si>
  <si>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</si>
  <si>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</si>
  <si>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</si>
  <si>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</si>
  <si>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</si>
  <si>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</si>
  <si>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</si>
  <si>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</si>
  <si>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</si>
  <si>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</si>
  <si>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</si>
  <si>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</si>
  <si>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</si>
  <si>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</si>
  <si>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</si>
  <si>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</si>
  <si>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</si>
  <si>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</si>
  <si>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</si>
  <si>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</si>
  <si>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</si>
  <si>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 xml:space="preserve"> and Heavy Total</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</si>
  <si>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</si>
  <si>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</si>
  <si>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</si>
  <si>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</si>
  <si>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</si>
  <si>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</si>
  <si>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</si>
  <si>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</si>
  <si>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</si>
  <si>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</si>
  <si>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</si>
  <si>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</si>
  <si>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mpg diesel equiv</t>
  </si>
  <si>
    <t>Freight: Truck Stock: Fuel Efficiency: Light Medium: Motor Gasoline: High oil and gas supply</t>
  </si>
  <si>
    <t>mpg gas equiv</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</si>
  <si>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</si>
  <si>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</si>
  <si>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</si>
  <si>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</si>
  <si>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</si>
  <si>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</si>
  <si>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</si>
  <si>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</si>
  <si>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</si>
  <si>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</si>
  <si>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</si>
  <si>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</si>
  <si>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</si>
  <si>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</si>
  <si>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mpg</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</si>
  <si>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</si>
  <si>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</si>
  <si>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</si>
  <si>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</si>
  <si>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</si>
  <si>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</si>
  <si>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</si>
  <si>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</si>
  <si>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</si>
  <si>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</si>
  <si>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</si>
  <si>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</si>
  <si>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</si>
  <si>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</si>
  <si>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</si>
  <si>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</si>
  <si>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</si>
  <si>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</si>
  <si>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</si>
  <si>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</si>
  <si>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</si>
  <si>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</si>
  <si>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</si>
  <si>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</si>
  <si>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</si>
  <si>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</si>
  <si>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</si>
  <si>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</si>
  <si>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</si>
  <si>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</si>
  <si>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</si>
  <si>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</si>
  <si>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</si>
  <si>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</si>
  <si>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</si>
  <si>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</si>
  <si>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</si>
  <si>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</si>
  <si>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</si>
  <si>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</si>
  <si>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</si>
  <si>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</si>
  <si>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</si>
  <si>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</si>
  <si>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</si>
  <si>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</si>
  <si>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</si>
  <si>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</si>
  <si>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</si>
  <si>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</si>
  <si>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</si>
  <si>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</si>
  <si>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</si>
  <si>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</si>
  <si>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</si>
  <si>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</si>
  <si>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</si>
  <si>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</si>
  <si>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</si>
  <si>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</si>
  <si>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</si>
  <si>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</si>
  <si>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</si>
  <si>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</si>
  <si>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</si>
  <si>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</si>
  <si>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</si>
  <si>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</si>
  <si>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</si>
  <si>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</si>
  <si>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</si>
  <si>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</si>
  <si>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</si>
  <si>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</si>
  <si>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</si>
  <si>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</si>
  <si>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</si>
  <si>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</si>
  <si>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</si>
  <si>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</si>
  <si>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</si>
  <si>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</si>
  <si>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</si>
  <si>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</si>
  <si>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</si>
  <si>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</si>
  <si>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</si>
  <si>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</si>
  <si>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</si>
  <si>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</si>
  <si>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</si>
  <si>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</si>
  <si>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</si>
  <si>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</si>
  <si>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</si>
  <si>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</si>
  <si>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</si>
  <si>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</si>
  <si>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</si>
  <si>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</si>
  <si>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</si>
  <si>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</si>
  <si>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</si>
  <si>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</si>
  <si>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</si>
  <si>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</si>
  <si>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</si>
  <si>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</si>
  <si>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</si>
  <si>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</si>
  <si>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</si>
  <si>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</si>
  <si>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</si>
  <si>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</si>
  <si>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</si>
  <si>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</si>
  <si>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</si>
  <si>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billions</t>
  </si>
  <si>
    <t>Fuel Efficiency (ton miles per thousand Btu)</t>
  </si>
  <si>
    <t>Freight: Railroads: Fuel Efficiency: High oil and gas supply</t>
  </si>
  <si>
    <t>ton miles/thousand B</t>
  </si>
  <si>
    <t>Fuel Consumption (trillion Btu)</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</si>
  <si>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</si>
  <si>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</si>
  <si>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</si>
  <si>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</si>
  <si>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</si>
  <si>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</si>
  <si>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</si>
  <si>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</si>
  <si>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</si>
  <si>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</si>
  <si>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</si>
  <si>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</si>
  <si>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</si>
  <si>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billion 2012 $</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</si>
  <si>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</si>
  <si>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</si>
  <si>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</si>
  <si>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</si>
  <si>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</si>
  <si>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</si>
  <si>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</si>
  <si>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</si>
  <si>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r>
      <t>Light duty vehicle, short wheel base</t>
    </r>
    <r>
      <rPr>
        <vertAlign val="superscript"/>
        <sz val="11"/>
        <rFont val="Arial Narrow"/>
        <family val="2"/>
      </rPr>
      <t>c,d</t>
    </r>
  </si>
  <si>
    <r>
      <t>Motorcycle</t>
    </r>
    <r>
      <rPr>
        <vertAlign val="superscript"/>
        <sz val="11"/>
        <rFont val="Arial Narrow"/>
        <family val="2"/>
      </rPr>
      <t>d</t>
    </r>
  </si>
  <si>
    <r>
      <t>Truck, combination</t>
    </r>
    <r>
      <rPr>
        <vertAlign val="superscript"/>
        <sz val="11"/>
        <rFont val="Arial Narrow"/>
        <family val="2"/>
      </rPr>
      <t>e,f</t>
    </r>
  </si>
  <si>
    <r>
      <t>Transit</t>
    </r>
    <r>
      <rPr>
        <b/>
        <vertAlign val="superscript"/>
        <sz val="11"/>
        <rFont val="Arial Narrow"/>
        <family val="2"/>
      </rPr>
      <t>g</t>
    </r>
  </si>
  <si>
    <r>
      <t>Motor bus</t>
    </r>
    <r>
      <rPr>
        <vertAlign val="superscript"/>
        <sz val="11"/>
        <rFont val="Arial Narrow"/>
        <family val="2"/>
      </rPr>
      <t>h</t>
    </r>
  </si>
  <si>
    <r>
      <t>Light rail cars</t>
    </r>
    <r>
      <rPr>
        <vertAlign val="superscript"/>
        <sz val="11"/>
        <rFont val="Arial Narrow"/>
        <family val="2"/>
      </rPr>
      <t>i</t>
    </r>
  </si>
  <si>
    <r>
      <t>Other</t>
    </r>
    <r>
      <rPr>
        <vertAlign val="superscript"/>
        <sz val="11"/>
        <rFont val="Arial Narrow"/>
        <family val="2"/>
      </rPr>
      <t>j</t>
    </r>
  </si>
  <si>
    <r>
      <t>Nonself-propelled vessels</t>
    </r>
    <r>
      <rPr>
        <vertAlign val="superscript"/>
        <sz val="11"/>
        <rFont val="Arial Narrow"/>
        <family val="2"/>
      </rPr>
      <t>k,l</t>
    </r>
  </si>
  <si>
    <r>
      <t>Self-propelled vessels</t>
    </r>
    <r>
      <rPr>
        <vertAlign val="superscript"/>
        <sz val="11"/>
        <rFont val="Arial Narrow"/>
        <family val="2"/>
      </rPr>
      <t>m,o</t>
    </r>
  </si>
  <si>
    <r>
      <t>Oceangoing self-propelled vessels (1,000 gross tons and over)</t>
    </r>
    <r>
      <rPr>
        <vertAlign val="superscript"/>
        <sz val="11"/>
        <rFont val="Arial Narrow"/>
        <family val="2"/>
      </rPr>
      <t>n,p</t>
    </r>
  </si>
  <si>
    <r>
      <t>Recreational boats</t>
    </r>
    <r>
      <rPr>
        <vertAlign val="superscript"/>
        <sz val="11"/>
        <rFont val="Arial Narrow"/>
        <family val="2"/>
      </rPr>
      <t>o</t>
    </r>
  </si>
  <si>
    <r>
      <rPr>
        <vertAlign val="superscript"/>
        <sz val="9"/>
        <rFont val="Arial"/>
        <family val="2"/>
      </rPr>
      <t xml:space="preserve">c </t>
    </r>
    <r>
      <rPr>
        <sz val="9"/>
        <rFont val="Arial"/>
        <family val="2"/>
      </rPr>
      <t>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Data for 1960-2006 are not comparable to data for 2007 and later. This edition of table 1-11 is not comparable to those before the 2019 edition.</t>
    </r>
  </si>
  <si>
    <r>
      <t xml:space="preserve">e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Light duty vehicle, long wheel base</t>
    </r>
    <r>
      <rPr>
        <sz val="9"/>
        <rFont val="Arial"/>
        <family val="2"/>
      </rPr>
      <t>.</t>
    </r>
  </si>
  <si>
    <r>
      <t>f</t>
    </r>
    <r>
      <rPr>
        <sz val="9"/>
        <rFont val="Arial"/>
        <family val="2"/>
      </rPr>
      <t xml:space="preserve"> 1965: Light duty vehicle, long wheel base data included in all</t>
    </r>
    <r>
      <rPr>
        <i/>
        <sz val="9"/>
        <rFont val="Arial"/>
        <family val="2"/>
      </rPr>
      <t xml:space="preserve"> Trucks</t>
    </r>
    <r>
      <rPr>
        <sz val="9"/>
        <rFont val="Arial"/>
        <family val="2"/>
      </rPr>
      <t>.</t>
    </r>
  </si>
  <si>
    <r>
      <t xml:space="preserve">g </t>
    </r>
    <r>
      <rPr>
        <sz val="9"/>
        <rFont val="Arial"/>
        <family val="2"/>
      </rPr>
      <t>Prior to 1984, excludes most rural and smaller systems funded via Sections 18 and 16(b)(2), Urban Mass Transportation Act of 1964, as amended. Also prior to 1984, includes total vehicles owned and leased. Incudes vehicles available at maximum service.</t>
    </r>
  </si>
  <si>
    <r>
      <t xml:space="preserve">h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</si>
  <si>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i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</si>
  <si>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rPr>
        <vertAlign val="superscript"/>
        <sz val="9"/>
        <rFont val="Arial"/>
        <family val="2"/>
      </rPr>
      <t>j</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publico, and vanpool.</t>
    </r>
  </si>
  <si>
    <r>
      <t>k</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</si>
  <si>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t xml:space="preserve">l </t>
    </r>
    <r>
      <rPr>
        <sz val="9"/>
        <rFont val="Arial"/>
        <family val="2"/>
      </rPr>
      <t>Data for Jan. 1, 1991-June 30, 1991 included in 1990 figure.</t>
    </r>
  </si>
  <si>
    <r>
      <t xml:space="preserve">m </t>
    </r>
    <r>
      <rPr>
        <i/>
        <sz val="9"/>
        <rFont val="Arial"/>
        <family val="2"/>
      </rPr>
      <t>Self-propelled vessels</t>
    </r>
    <r>
      <rPr>
        <sz val="9"/>
        <rFont val="Arial"/>
        <family val="2"/>
      </rPr>
      <t xml:space="preserve"> include dry-cargo and/or passenger, offshore supply vessels, railroad-car ferries, tankers, and towboats.</t>
    </r>
  </si>
  <si>
    <r>
      <t xml:space="preserve">n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</si>
  <si>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o </t>
    </r>
    <r>
      <rPr>
        <i/>
        <sz val="9"/>
        <rFont val="Arial"/>
        <family val="2"/>
      </rPr>
      <t>Recreational vessels</t>
    </r>
    <r>
      <rPr>
        <sz val="9"/>
        <rFont val="Arial"/>
        <family val="2"/>
      </rPr>
      <t xml:space="preserve"> that are required to be numbered in accordance with Chapter 123 of Title 46 U.S.C.</t>
    </r>
  </si>
  <si>
    <r>
      <t>1960-65: U.S. Department of Transportation, Federal Aviation Administration,</t>
    </r>
    <r>
      <rPr>
        <i/>
        <sz val="9"/>
        <rFont val="Arial"/>
        <family val="2"/>
      </rPr>
      <t xml:space="preserve"> FAA Statistical Handbook of Aviation, </t>
    </r>
    <r>
      <rPr>
        <sz val="9"/>
        <rFont val="Arial"/>
        <family val="2"/>
      </rPr>
      <t>(Washington, DC: 1970), table 5.3.</t>
    </r>
  </si>
  <si>
    <r>
      <t xml:space="preserve">1970-75: U.S. Department of Transportation, Federal Aviation Administration, </t>
    </r>
    <r>
      <rPr>
        <i/>
        <sz val="9"/>
        <rFont val="Arial"/>
        <family val="2"/>
      </rPr>
      <t xml:space="preserve">FAA Statistical Handbook of Aviation, 1979 edition </t>
    </r>
    <r>
      <rPr>
        <sz val="9"/>
        <rFont val="Arial"/>
        <family val="2"/>
      </rPr>
      <t>(Washington, DC: 1979), table 5.1.</t>
    </r>
  </si>
  <si>
    <r>
      <t xml:space="preserve">1980-85: U.S. Department of Transportation, Federal Aviation Administration, </t>
    </r>
    <r>
      <rPr>
        <i/>
        <sz val="9"/>
        <rFont val="Arial"/>
        <family val="2"/>
      </rPr>
      <t xml:space="preserve">FAA Statistical Handbook of Aviation, Calendar Year 1986 </t>
    </r>
    <r>
      <rPr>
        <sz val="9"/>
        <rFont val="Arial"/>
        <family val="2"/>
      </rPr>
      <t>(Washington, DC: 1986), table 5.1.</t>
    </r>
  </si>
  <si>
    <r>
      <t xml:space="preserve">1990-94: U.S. Department of Transportation, Federal Aviation Administration, </t>
    </r>
    <r>
      <rPr>
        <i/>
        <sz val="9"/>
        <rFont val="Arial"/>
        <family val="2"/>
      </rPr>
      <t>FAA Statistical Handbook of Aviation, Calendar Year 1997</t>
    </r>
    <r>
      <rPr>
        <sz val="9"/>
        <rFont val="Arial"/>
        <family val="2"/>
      </rPr>
      <t xml:space="preserve"> (Washington, DC: unpublished), table 5.1, personal communication, Mar. 19, 1999.</t>
    </r>
  </si>
  <si>
    <r>
      <t>1970-75: U.S. Department of Transportation, Federal Aviation Administration,</t>
    </r>
    <r>
      <rPr>
        <i/>
        <sz val="9"/>
        <rFont val="Arial"/>
        <family val="2"/>
      </rPr>
      <t xml:space="preserve"> FAA Statistical Handbook of Aviation, Calendar Year 1976</t>
    </r>
    <r>
      <rPr>
        <sz val="9"/>
        <rFont val="Arial"/>
        <family val="2"/>
      </rPr>
      <t xml:space="preserve"> (Washington, DC: 1976), table 8-6.</t>
    </r>
  </si>
  <si>
    <r>
      <t xml:space="preserve">1980: U.S. Department of Transportation, Federal Aviation Administration, </t>
    </r>
    <r>
      <rPr>
        <i/>
        <sz val="9"/>
        <rFont val="Arial"/>
        <family val="2"/>
      </rPr>
      <t>General Aviation Activity Survey, Calendar Year 1980</t>
    </r>
    <r>
      <rPr>
        <sz val="9"/>
        <rFont val="Arial"/>
        <family val="2"/>
      </rPr>
      <t xml:space="preserve"> (Washington, DC: 1981), table 1-3.</t>
    </r>
  </si>
  <si>
    <r>
      <t xml:space="preserve">1985: U.S. Department of Transportation, Federal Aviation Administration, </t>
    </r>
    <r>
      <rPr>
        <i/>
        <sz val="9"/>
        <rFont val="Arial"/>
        <family val="2"/>
      </rPr>
      <t xml:space="preserve">General Aviation Activity Survey, Calendar Year 1985 </t>
    </r>
    <r>
      <rPr>
        <sz val="9"/>
        <rFont val="Arial"/>
        <family val="2"/>
      </rPr>
      <t>(Washington, DC: 1987), table 2-9.</t>
    </r>
  </si>
  <si>
    <r>
      <t xml:space="preserve">1960-93: U.S. Department of Transportation, Federal Highway Administration, </t>
    </r>
    <r>
      <rPr>
        <i/>
        <sz val="9"/>
        <rFont val="Arial"/>
        <family val="2"/>
      </rPr>
      <t>Highway Statistics Summary to 1995,</t>
    </r>
    <r>
      <rPr>
        <sz val="9"/>
        <rFont val="Arial"/>
        <family val="2"/>
      </rPr>
      <t xml:space="preserve"> FHWA-PL-97-009 (Washington, DC: July 1997), table VM-201A, available at http://www.fhwa.dot.gov/policyinformation/statistics.cfm as of Mar. 18, 2020.</t>
    </r>
  </si>
  <si>
    <r>
      <t>1960-1995: American Public Transit Association,</t>
    </r>
    <r>
      <rPr>
        <i/>
        <sz val="9"/>
        <rFont val="Arial"/>
        <family val="2"/>
      </rPr>
      <t xml:space="preserve"> Public Transportation Fact Book, Appendix A: Historical Tables </t>
    </r>
    <r>
      <rPr>
        <sz val="9"/>
        <rFont val="Arial"/>
        <family val="2"/>
      </rPr>
      <t>(Washington, DC), table 17.</t>
    </r>
  </si>
  <si>
    <r>
      <t xml:space="preserve">1996-2001: U.S. Department of Transportation, Federal Transit Administration, </t>
    </r>
    <r>
      <rPr>
        <i/>
        <sz val="9"/>
        <rFont val="Arial"/>
        <family val="2"/>
      </rPr>
      <t xml:space="preserve">National Transit Database, </t>
    </r>
    <r>
      <rPr>
        <sz val="9"/>
        <rFont val="Arial"/>
        <family val="2"/>
      </rPr>
      <t>table 19 (Washington, DC: Annual Issues).</t>
    </r>
  </si>
  <si>
    <r>
      <t xml:space="preserve">1985-2000: Amtrak, </t>
    </r>
    <r>
      <rPr>
        <i/>
        <sz val="9"/>
        <rFont val="Arial"/>
        <family val="2"/>
      </rPr>
      <t xml:space="preserve">Amtrak Annual Report, </t>
    </r>
    <r>
      <rPr>
        <sz val="9"/>
        <rFont val="Arial"/>
        <family val="2"/>
      </rPr>
      <t>Statistical Appendix (Washington, DC: Annual Issues),</t>
    </r>
    <r>
      <rPr>
        <b/>
        <sz val="9"/>
        <rFont val="Arial"/>
        <family val="2"/>
      </rPr>
      <t xml:space="preserve"> </t>
    </r>
    <r>
      <rPr>
        <sz val="9"/>
        <rFont val="Arial"/>
        <family val="2"/>
      </rPr>
      <t>p. 47.</t>
    </r>
  </si>
  <si>
    <r>
      <t>1960-96: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 1, available at https://www.iwr.usace.army.mil/about/technical-centers/wcsc-waterborne-commerce-statistics-center/ as of Nov. 14, 2016.</t>
    </r>
  </si>
  <si>
    <r>
      <t xml:space="preserve">1960-99: U.S. Department of Transportation, Maritime Administration, </t>
    </r>
    <r>
      <rPr>
        <i/>
        <sz val="9"/>
        <rFont val="Arial"/>
        <family val="2"/>
      </rPr>
      <t xml:space="preserve">Merchant Fleets of the World </t>
    </r>
    <r>
      <rPr>
        <sz val="9"/>
        <rFont val="Arial"/>
        <family val="2"/>
      </rPr>
      <t>(Washington, DC: Annual issues), and unpublished revisions.</t>
    </r>
  </si>
  <si>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</si>
  <si>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</si>
  <si>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</si>
  <si>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</si>
  <si>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</si>
  <si>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</si>
  <si>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</si>
  <si>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</si>
  <si>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</si>
  <si>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ref2021.d113020a</t>
  </si>
  <si>
    <t>Annual Energy Outlook 2021</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</si>
  <si>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</si>
  <si>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</si>
  <si>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</si>
  <si>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</si>
  <si>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</si>
  <si>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</si>
  <si>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</si>
  <si>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</si>
  <si>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</si>
  <si>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</si>
  <si>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</si>
  <si>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</si>
  <si>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</si>
  <si>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</si>
  <si>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</si>
  <si>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</si>
  <si>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</si>
  <si>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</si>
  <si>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</si>
  <si>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https://www.eia.gov/outlooks/aeo/data/browser/#/?id=46-AEO2021&amp;cases=highogs&amp;sourcekey=0</t>
  </si>
  <si>
    <t>Fri Apr 14 2023 13:47:26 GMT-0400 (Eastern Daylight Time)</t>
  </si>
  <si>
    <t>Growth (2020-2050)</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</si>
  <si>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</si>
  <si>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</si>
  <si>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</si>
  <si>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</si>
  <si>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</si>
  <si>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</si>
  <si>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</si>
  <si>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</si>
  <si>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</si>
  <si>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</si>
  <si>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</si>
  <si>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</si>
  <si>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</si>
  <si>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</si>
  <si>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</si>
  <si>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</si>
  <si>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</si>
  <si>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</si>
  <si>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</si>
  <si>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</si>
  <si>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</si>
  <si>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</si>
  <si>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</si>
  <si>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</si>
  <si>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</si>
  <si>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</si>
  <si>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</si>
  <si>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</si>
  <si>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</si>
  <si>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</si>
  <si>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</si>
  <si>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</si>
  <si>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</si>
  <si>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</si>
  <si>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</si>
  <si>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</si>
  <si>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</si>
  <si>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</si>
  <si>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</si>
  <si>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AEO.2021.HIGHOGS.CNSM_NA_TRN_AIR_NA_NA_NA_TRLBTU.A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</si>
  <si>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</si>
  <si>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</si>
  <si>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</si>
  <si>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</si>
  <si>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</si>
  <si>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</si>
  <si>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</si>
  <si>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</si>
  <si>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</si>
  <si>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</si>
  <si>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</si>
  <si>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</si>
  <si>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</si>
  <si>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</si>
  <si>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</si>
  <si>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</si>
  <si>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</si>
  <si>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</si>
  <si>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</si>
  <si>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</si>
  <si>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</si>
  <si>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</si>
  <si>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</si>
  <si>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</si>
  <si>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</si>
  <si>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</si>
  <si>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</si>
  <si>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</si>
  <si>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</si>
  <si>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</si>
  <si>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</si>
  <si>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</si>
  <si>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</si>
  <si>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</si>
  <si>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</si>
  <si>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</si>
  <si>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</si>
  <si>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</si>
  <si>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</si>
  <si>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</si>
  <si>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</si>
  <si>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</si>
  <si>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</si>
  <si>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</si>
  <si>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</si>
  <si>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</si>
  <si>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</si>
  <si>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AEO.2021.HIGHOGS.CNSM_NA_TRN_NA_LBC_NA_NA_TRLBTU.A</t>
  </si>
  <si>
    <t>AEO.2021.HIGHOGS.CNSM_NA_TRN_PIPL_NG_NA_NA_TRLBTU.A</t>
  </si>
  <si>
    <t>AEO.2021.HIGHOGS.CNSM_NA_TRN_NA_NA_NA_NA_TRLBTU.A</t>
  </si>
  <si>
    <t>https://www.eia.gov/outlooks/aeo/data/browser/#/?id=49-AEO2021&amp;cases=highogs&amp;sourcekey=0</t>
  </si>
  <si>
    <t>Fri Apr 14 2023 13:48:55 GMT-0400 (Eastern Daylight Time)</t>
  </si>
  <si>
    <t>AEO.2021.HIGHOGS.ECI_STK_TRN_CAR_GSL_NA_NA_MILL.A</t>
  </si>
  <si>
    <t>AEO.2021.HIGHOGS.ECI_STK_TRN_CAR_TDS_NA_NA_MILL.A</t>
  </si>
  <si>
    <t>AEO.2021.HIGHOGS.ECI_STK_TRN_CAR_CNV_NA_NA_MILL.A</t>
  </si>
  <si>
    <t>AEO.2021.HIGHOGS.ECI_STK_TRN_CAR_EFFI_NA_NA_MILL.A</t>
  </si>
  <si>
    <t>AEO.2021.HIGHOGS.ECI_STK_TRN_CAR_100EV_NA_NA_MILL.A</t>
  </si>
  <si>
    <t>AEO.2021.HIGHOGS.ECI_STK_TRN_CAR_200EV_NA_NA_MILL.A</t>
  </si>
  <si>
    <t>AEO.2021.HIGHOGS.ECI_STK_TRN_CAR_300EV_NA_NA_MILL.A</t>
  </si>
  <si>
    <t>AEO.2021.HIGHOGS.ECI_STK_TRN_CAR_PI10GH_NA_NA_MILL.A</t>
  </si>
  <si>
    <t>AEO.2021.HIGHOGS.ECI_STK_TRN_CAR_PI40GH_NA_NA_MILL.A</t>
  </si>
  <si>
    <t>AEO.2021.HIGHOGS.ECI_STK_TRN_CAR_EDH_NA_NA_MILL.A</t>
  </si>
  <si>
    <t>AEO.2021.HIGHOGS.ECI_STK_TRN_CAR_EGH_NA_NA_MILL.A</t>
  </si>
  <si>
    <t>AEO.2021.HIGHOGS.ECI_STK_TRN_CAR_NGI_NA_NA_MILL.A</t>
  </si>
  <si>
    <t>AEO.2021.HIGHOGS.ECI_STK_TRN_CAR_NBF_NA_NA_MILL.A</t>
  </si>
  <si>
    <t>AEO.2021.HIGHOGS.ECI_STK_TRN_CAR_PROP_NA_NA_MILL.A</t>
  </si>
  <si>
    <t>AEO.2021.HIGHOGS.ECI_STK_TRN_CAR_PBF_NA_NA_MILL.A</t>
  </si>
  <si>
    <t>AEO.2021.HIGHOGS.ECI_STK_TRN_CAR_FCLMTH_NA_NA_MILL.A</t>
  </si>
  <si>
    <t>AEO.2021.HIGHOGS.ECI_STK_TRN_CAR_FCH_NA_NA_MILL.A</t>
  </si>
  <si>
    <t>AEO.2021.HIGHOGS.ECI_STK_TRN_CAR_ALT_NA_NA_MILL.A</t>
  </si>
  <si>
    <t>AEO.2021.HIGHOGS.ECI_STK_TRN_CAR_NA_NA_NA_MILL.A</t>
  </si>
  <si>
    <t>AEO.2021.HIGHOGS.ECI_STK_TRN_LTK_GSL_NA_NA_MILL.A</t>
  </si>
  <si>
    <t>AEO.2021.HIGHOGS.ECI_STK_TRN_LTK_TDS_NA_NA_MILL.A</t>
  </si>
  <si>
    <t>AEO.2021.HIGHOGS.ECI_STK_TRN_LTK_CNV_NA_NA_MILL.A</t>
  </si>
  <si>
    <t>AEO.2021.HIGHOGS.ECI_STK_TRN_LTK_EFFI_NA_NA_MILL.A</t>
  </si>
  <si>
    <t>AEO.2021.HIGHOGS.ECI_STK_TRN_LTK_100EV_NA_NA_MILL.A</t>
  </si>
  <si>
    <t>AEO.2021.HIGHOGS.ECI_STK_TRN_LTK_200EV_NA_NA_MILL.A</t>
  </si>
  <si>
    <t>AEO.2021.HIGHOGS.ECI_STK_TRN_LTK_300EV_NA_NA_MILL.A</t>
  </si>
  <si>
    <t>AEO.2021.HIGHOGS.ECI_STK_TRN_LTK_PI10GH_NA_NA_MILL.A</t>
  </si>
  <si>
    <t>AEO.2021.HIGHOGS.ECI_STK_TRN_LTK_PI40GH_NA_NA_MILL.A</t>
  </si>
  <si>
    <t>AEO.2021.HIGHOGS.ECI_STK_TRN_LTK_EDH_NA_NA_MILL.A</t>
  </si>
  <si>
    <t>AEO.2021.HIGHOGS.ECI_STK_TRN_LTK_EGH_NA_NA_MILL.A</t>
  </si>
  <si>
    <t>AEO.2021.HIGHOGS.ECI_STK_TRN_LTK_NGI_NA_NA_MILL.A</t>
  </si>
  <si>
    <t>AEO.2021.HIGHOGS.ECI_STK_TRN_LTK_NBF_NA_NA_MILL.A</t>
  </si>
  <si>
    <t>AEO.2021.HIGHOGS.ECI_STK_TRN_LTK_PROP_NA_NA_MILL.A</t>
  </si>
  <si>
    <t>AEO.2021.HIGHOGS.ECI_STK_TRN_LTK_PBF_NA_NA_MILL.A</t>
  </si>
  <si>
    <t>AEO.2021.HIGHOGS.ECI_STK_TRN_LTK_FCLMTH_NA_NA_MILL.A</t>
  </si>
  <si>
    <t>AEO.2021.HIGHOGS.ECI_STK_TRN_LTK_FCH_NA_NA_MILL.A</t>
  </si>
  <si>
    <t>AEO.2021.HIGHOGS.ECI_STK_TRN_LTK_ALT_NA_NA_MILL.A</t>
  </si>
  <si>
    <t>AEO.2021.HIGHOGS.ECI_STK_TRN_LTK_NA_NA_NA_MILL.A</t>
  </si>
  <si>
    <t>AEO.2021.HIGHOGS.ECI_STK_TRN_LDV_NA_NA_NA_MILL.A</t>
  </si>
  <si>
    <t>https://www.eia.gov/outlooks/aeo/data/browser/#/?id=55-AEO2021&amp;cases=highogs&amp;sourcekey=0</t>
  </si>
  <si>
    <t>Fri Apr 14 2023 13:52:09 GMT-0400 (Eastern Daylight Time)</t>
  </si>
  <si>
    <t>AEO.2021.HIGHOGS.ECI_STK_CNV_FLC_GSL_NA_NA_TH.A</t>
  </si>
  <si>
    <t>AEO.2021.HIGHOGS.ECI_STK_CNV_FLC_TDS_NA_NA_TH.A</t>
  </si>
  <si>
    <t>AEO.2021.HIGHOGS.ECI_STK_CNV_FLC_NA_NA_NA_TH.A</t>
  </si>
  <si>
    <t>AEO.2021.HIGHOGS.ECI_STK_ALF1_FLC_EFFI_NA_NA_TH.A</t>
  </si>
  <si>
    <t>AEO.2021.HIGHOGS.ECI_STK_ALF1_FLC_100EV_NA_NA_TH.A</t>
  </si>
  <si>
    <t>AEO.2021.HIGHOGS.ECI_STK_ALF1_FLC_200EV_NA_NA_TH.A</t>
  </si>
  <si>
    <t>AEO.2021.HIGHOGS.ECI_STK_ALF1_FLC_300EV_NA_NA_TH.A</t>
  </si>
  <si>
    <t>AEO.2021.HIGHOGS.ECI_STK_ALF1_FLC_PI10GH_NA_NA_TH.A</t>
  </si>
  <si>
    <t>AEO.2021.HIGHOGS.ECI_STK_ALF1_FLC_PI40GH_NA_NA_TH.A</t>
  </si>
  <si>
    <t>AEO.2021.HIGHOGS.ECI_STK_ALF1_FLC_EDH_NA_NA_TH.A</t>
  </si>
  <si>
    <t>AEO.2021.HIGHOGS.ECI_STK_ALF1_FLC_EGH_NA_NA_TH.A</t>
  </si>
  <si>
    <t>AEO.2021.HIGHOGS.ECI_STK_ALF1_FLC_NGI_NA_NA_TH.A</t>
  </si>
  <si>
    <t>AEO.2021.HIGHOGS.ECI_STK_ALF1_FLC_NBF_NA_NA_TH.A</t>
  </si>
  <si>
    <t>AEO.2021.HIGHOGS.ECI_STK_ALF1_FLC_PROP_NA_NA_TH.A</t>
  </si>
  <si>
    <t>AEO.2021.HIGHOGS.ECI_STK_ALF1_FLC_PBF_NA_NA_TH.A</t>
  </si>
  <si>
    <t>AEO.2021.HIGHOGS.ECI_STK_ALF1_FLC_FCLMTH_NA_NA_TH.A</t>
  </si>
  <si>
    <t>AEO.2021.HIGHOGS.ECI_STK_ALF1_FLC_FCH_NA_NA_TH.A</t>
  </si>
  <si>
    <t>AEO.2021.HIGHOGS.ECI_STK_ALF1_FLC_NA_NA_NA_TH.A</t>
  </si>
  <si>
    <t>AEO.2021.HIGHOGS.ECI_STK_NA_FLC_NA_NA_NA_TH.A</t>
  </si>
  <si>
    <t>AEO.2021.HIGHOGS.ECI_STK_CNV_FLTR_GSL_NA_NA_TH.A</t>
  </si>
  <si>
    <t>AEO.2021.HIGHOGS.ECI_STK_CNV_FLTR_TDS_NA_NA_TH.A</t>
  </si>
  <si>
    <t>AEO.2021.HIGHOGS.ECI_STK_CNV_FLTR_NA_NA_NA_TH.A</t>
  </si>
  <si>
    <t>AEO.2021.HIGHOGS.ECI_STK_ALF1_FLTR_EFFI_NA_NA_TH.A</t>
  </si>
  <si>
    <t>AEO.2021.HIGHOGS.ECI_STK_ALF1_FLTR_100EV_NA_NA_TH.A</t>
  </si>
  <si>
    <t>AEO.2021.HIGHOGS.ECI_STK_ALF1_FLTR_200EV_NA_NA_TH.A</t>
  </si>
  <si>
    <t>AEO.2021.HIGHOGS.ECI_STK_ALF1_FLTR_300EV_NA_NA_TH.A</t>
  </si>
  <si>
    <t>AEO.2021.HIGHOGS.ECI_STK_ALF1_FLTR_PI10GH_NA_NA_TH.A</t>
  </si>
  <si>
    <t>AEO.2021.HIGHOGS.ECI_STK_ALF1_FLTR_PI40GH_NA_NA_TH.A</t>
  </si>
  <si>
    <t>AEO.2021.HIGHOGS.ECI_STK_ALF1_FLTR_EDH_NA_NA_TH.A</t>
  </si>
  <si>
    <t>AEO.2021.HIGHOGS.ECI_STK_ALF1_FLTR_EGH_NA_NA_TH.A</t>
  </si>
  <si>
    <t>AEO.2021.HIGHOGS.ECI_STK_ALF1_FLTR_NGI_NA_NA_TH.A</t>
  </si>
  <si>
    <t>AEO.2021.HIGHOGS.ECI_STK_ALF1_FLTR_NBF_NA_NA_TH.A</t>
  </si>
  <si>
    <t>AEO.2021.HIGHOGS.ECI_STK_ALF1_FLTR_PROP_NA_NA_TH.A</t>
  </si>
  <si>
    <t>AEO.2021.HIGHOGS.ECI_STK_ALF1_FLTR_PBF_NA_NA_TH.A</t>
  </si>
  <si>
    <t>AEO.2021.HIGHOGS.ECI_STK_ALF1_FLTR_FCLMTH_NA_NA_TH.A</t>
  </si>
  <si>
    <t>AEO.2021.HIGHOGS.ECI_STK_ALF1_FLTR_FCH_NA_NA_TH.A</t>
  </si>
  <si>
    <t>AEO.2021.HIGHOGS.ECI_STK_ALF1_FLTR_NA_NA_NA_TH.A</t>
  </si>
  <si>
    <t>AEO.2021.HIGHOGS.ECI_STK_NA_FLTR_NA_NA_NA_TH.A</t>
  </si>
  <si>
    <t>AEO.2021.HIGHOGS.ECI_STK_NA_NA_NA_NA_NA_TH.A</t>
  </si>
  <si>
    <t>AEO.2021.HIGHOGS.ECI_STK_NA_CLTR_GSL_NA_NA_TH.A</t>
  </si>
  <si>
    <t>AEO.2021.HIGHOGS.ECI_STK_NA_CLTR_TDS_NA_NA_TH.A</t>
  </si>
  <si>
    <t>AEO.2021.HIGHOGS.ECI_STK_NA_CLTR_PROP_NA_NA_TH.A</t>
  </si>
  <si>
    <t>AEO.2021.HIGHOGS.ECI_STK_NA_CLTR_NG_NA_NA_TH.A</t>
  </si>
  <si>
    <t>AEO.2021.HIGHOGS.ECI_STK_NA_CLTR_EFFI_NA_NA_TH.A</t>
  </si>
  <si>
    <t>AEO.2021.HIGHOGS.ECI_STK_NA_CLTR_ELE_NA_NA_TH.A</t>
  </si>
  <si>
    <t>AEO.2021.HIGHOGS.ECI_STK_NA_CLTR_EGH_NA_NA_TH.A</t>
  </si>
  <si>
    <t>AEO.2021.HIGHOGS.ECI_STK_NA_CLTR_EDH_NA_NA_TH.A</t>
  </si>
  <si>
    <t>AEO.2021.HIGHOGS.ECI_STK_NA_CLTR_FUC_NA_NA_TH.A</t>
  </si>
  <si>
    <t>AEO.2021.HIGHOGS.ECI_STK_NA_CLTR_NA_NA_NA_TH.A</t>
  </si>
  <si>
    <t>https://www.eia.gov/outlooks/aeo/data/browser/#/?id=148-AEO2021&amp;cases=highogs&amp;sourcekey=0</t>
  </si>
  <si>
    <t>Fri Apr 14 2023 13:54:19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</si>
  <si>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</si>
  <si>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</si>
  <si>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</si>
  <si>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</si>
  <si>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</si>
  <si>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</si>
  <si>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</si>
  <si>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</si>
  <si>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</si>
  <si>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</si>
  <si>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</si>
  <si>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</si>
  <si>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</si>
  <si>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</si>
  <si>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</si>
  <si>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</si>
  <si>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</si>
  <si>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</si>
  <si>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</si>
  <si>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</si>
  <si>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</si>
  <si>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</si>
  <si>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</si>
  <si>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</si>
  <si>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</si>
  <si>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</si>
  <si>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</si>
  <si>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</si>
  <si>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</si>
  <si>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</si>
  <si>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</si>
  <si>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</si>
  <si>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</si>
  <si>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</si>
  <si>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</si>
  <si>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</si>
  <si>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</si>
  <si>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</si>
  <si>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</si>
  <si>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</si>
  <si>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</si>
  <si>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</si>
  <si>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</si>
  <si>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</si>
  <si>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</si>
  <si>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</si>
  <si>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</si>
  <si>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</si>
  <si>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</si>
  <si>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</si>
  <si>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</si>
  <si>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</si>
  <si>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</si>
  <si>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</si>
  <si>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</si>
  <si>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</si>
  <si>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</si>
  <si>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</si>
  <si>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</si>
  <si>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</si>
  <si>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</si>
  <si>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</si>
  <si>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</si>
  <si>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</si>
  <si>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</si>
  <si>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</si>
  <si>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</si>
  <si>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</si>
  <si>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</si>
  <si>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</si>
  <si>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</si>
  <si>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</si>
  <si>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</si>
  <si>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</si>
  <si>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</si>
  <si>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</si>
  <si>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</si>
  <si>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</si>
  <si>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</si>
  <si>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</si>
  <si>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</si>
  <si>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</si>
  <si>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</si>
  <si>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</si>
  <si>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</si>
  <si>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</si>
  <si>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</si>
  <si>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</si>
  <si>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</si>
  <si>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</si>
  <si>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</si>
  <si>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</si>
  <si>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</si>
  <si>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</si>
  <si>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</si>
  <si>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</si>
  <si>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</si>
  <si>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</si>
  <si>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</si>
  <si>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</si>
  <si>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</si>
  <si>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</si>
  <si>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</si>
  <si>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</si>
  <si>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</si>
  <si>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</si>
  <si>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</si>
  <si>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</si>
  <si>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</si>
  <si>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</si>
  <si>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</si>
  <si>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</si>
  <si>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</si>
  <si>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</si>
  <si>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</si>
  <si>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</si>
  <si>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</si>
  <si>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</si>
  <si>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</si>
  <si>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</si>
  <si>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</si>
  <si>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</si>
  <si>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</si>
  <si>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</si>
  <si>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</si>
  <si>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</si>
  <si>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</si>
  <si>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</si>
  <si>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</si>
  <si>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</si>
  <si>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</si>
  <si>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</si>
  <si>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</si>
  <si>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</si>
  <si>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</si>
  <si>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</si>
  <si>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</si>
  <si>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</si>
  <si>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</si>
  <si>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</si>
  <si>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</si>
  <si>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</si>
  <si>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</si>
  <si>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</si>
  <si>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</si>
  <si>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</si>
  <si>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</si>
  <si>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</si>
  <si>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</si>
  <si>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</si>
  <si>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</si>
  <si>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</si>
  <si>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</si>
  <si>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</si>
  <si>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</si>
  <si>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</si>
  <si>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</si>
  <si>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</si>
  <si>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</si>
  <si>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</si>
  <si>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</si>
  <si>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</si>
  <si>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</si>
  <si>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</si>
  <si>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</si>
  <si>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</si>
  <si>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</si>
  <si>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</si>
  <si>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</si>
  <si>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</si>
  <si>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</si>
  <si>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</si>
  <si>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</si>
  <si>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</si>
  <si>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13:55:42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</si>
  <si>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</si>
  <si>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</si>
  <si>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</si>
  <si>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</si>
  <si>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</si>
  <si>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</si>
  <si>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</si>
  <si>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</si>
  <si>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</si>
  <si>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</si>
  <si>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</si>
  <si>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</si>
  <si>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</si>
  <si>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</si>
  <si>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</si>
  <si>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</si>
  <si>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</si>
  <si>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</si>
  <si>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</si>
  <si>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</si>
  <si>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</si>
  <si>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</si>
  <si>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</si>
  <si>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</si>
  <si>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</si>
  <si>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</si>
  <si>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</si>
  <si>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</si>
  <si>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</si>
  <si>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</si>
  <si>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</si>
  <si>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</si>
  <si>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</si>
  <si>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</si>
  <si>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</si>
  <si>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</si>
  <si>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</si>
  <si>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</si>
  <si>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</si>
  <si>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</si>
  <si>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</si>
  <si>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</si>
  <si>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</si>
  <si>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</si>
  <si>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</si>
  <si>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</si>
  <si>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</si>
  <si>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</si>
  <si>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</si>
  <si>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</si>
  <si>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</si>
  <si>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</si>
  <si>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</si>
  <si>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</si>
  <si>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</si>
  <si>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</si>
  <si>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</si>
  <si>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</si>
  <si>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</si>
  <si>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</si>
  <si>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</si>
  <si>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</si>
  <si>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</si>
  <si>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</si>
  <si>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</si>
  <si>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</si>
  <si>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</si>
  <si>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</si>
  <si>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</si>
  <si>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</si>
  <si>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</si>
  <si>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</si>
  <si>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</si>
  <si>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</si>
  <si>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</si>
  <si>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</si>
  <si>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</si>
  <si>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</si>
  <si>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</si>
  <si>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</si>
  <si>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</si>
  <si>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</si>
  <si>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</si>
  <si>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</si>
  <si>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</si>
  <si>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</si>
  <si>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</si>
  <si>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</si>
  <si>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</si>
  <si>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</si>
  <si>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</si>
  <si>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</si>
  <si>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</si>
  <si>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</si>
  <si>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</si>
  <si>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</si>
  <si>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</si>
  <si>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</si>
  <si>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</si>
  <si>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</si>
  <si>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</si>
  <si>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</si>
  <si>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</si>
  <si>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</si>
  <si>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</si>
  <si>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</si>
  <si>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</si>
  <si>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</si>
  <si>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</si>
  <si>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</si>
  <si>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</si>
  <si>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</si>
  <si>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</si>
  <si>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</si>
  <si>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</si>
  <si>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</si>
  <si>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</si>
  <si>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</si>
  <si>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</si>
  <si>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</si>
  <si>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</si>
  <si>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</si>
  <si>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</si>
  <si>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</si>
  <si>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</si>
  <si>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</si>
  <si>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</si>
  <si>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</si>
  <si>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</si>
  <si>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</si>
  <si>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</si>
  <si>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</si>
  <si>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</si>
  <si>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</si>
  <si>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</si>
  <si>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</si>
  <si>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</si>
  <si>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</si>
  <si>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</si>
  <si>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</si>
  <si>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</si>
  <si>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</si>
  <si>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</si>
  <si>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</si>
  <si>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</si>
  <si>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</si>
  <si>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</si>
  <si>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</si>
  <si>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</si>
  <si>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</si>
  <si>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</si>
  <si>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</si>
  <si>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</si>
  <si>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</si>
  <si>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</si>
  <si>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</si>
  <si>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</si>
  <si>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</si>
  <si>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</si>
  <si>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</si>
  <si>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</si>
  <si>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</si>
  <si>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</si>
  <si>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</si>
  <si>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</si>
  <si>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</si>
  <si>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</si>
  <si>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</si>
  <si>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</si>
  <si>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</si>
  <si>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</si>
  <si>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</si>
  <si>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</si>
  <si>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</si>
  <si>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</si>
  <si>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</si>
  <si>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</si>
  <si>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</si>
  <si>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</si>
  <si>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</si>
  <si>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</si>
  <si>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</si>
  <si>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</si>
  <si>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</si>
  <si>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</si>
  <si>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</si>
  <si>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</si>
  <si>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</si>
  <si>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</si>
  <si>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</si>
  <si>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</si>
  <si>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</si>
  <si>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</si>
  <si>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</si>
  <si>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</si>
  <si>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</si>
  <si>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</si>
  <si>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</si>
  <si>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</si>
  <si>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</si>
  <si>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</si>
  <si>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</si>
  <si>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</si>
  <si>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</si>
  <si>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</si>
  <si>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</si>
  <si>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r>
      <t>Truck, single-unit 2-axle 6-tire or more</t>
    </r>
    <r>
      <rPr>
        <vertAlign val="superscript"/>
        <sz val="11"/>
        <rFont val="Arial Narrow"/>
        <family val="2"/>
      </rPr>
      <t>f</t>
    </r>
  </si>
  <si>
    <t>N</t>
  </si>
  <si>
    <r>
      <t>KEY:</t>
    </r>
    <r>
      <rPr>
        <sz val="9"/>
        <rFont val="Arial"/>
        <family val="2"/>
      </rPr>
      <t xml:space="preserve"> N = data do not exist; R = revised; U = data are not available. </t>
    </r>
  </si>
  <si>
    <r>
      <t xml:space="preserve">d </t>
    </r>
    <r>
      <rPr>
        <sz val="9"/>
        <rFont val="Arial"/>
        <family val="2"/>
      </rPr>
      <t>1960-1993 Motorcycle data is included in Light duty vehicle, short wheel base.</t>
    </r>
  </si>
  <si>
    <r>
      <t xml:space="preserve">p </t>
    </r>
    <r>
      <rPr>
        <i/>
        <sz val="9"/>
        <rFont val="Arial"/>
        <family val="2"/>
      </rPr>
      <t xml:space="preserve">Fleet </t>
    </r>
    <r>
      <rPr>
        <sz val="9"/>
        <rFont val="Arial"/>
        <family val="2"/>
      </rPr>
      <t>is as of January of each year except for 2020, the data is as of December 2019.</t>
    </r>
  </si>
  <si>
    <r>
      <t xml:space="preserve">1995-2021: U.S. Department of Transportation, Federal Aviation Administration, </t>
    </r>
    <r>
      <rPr>
        <i/>
        <sz val="9"/>
        <rFont val="Arial"/>
        <family val="2"/>
      </rPr>
      <t>FAA Aerospace Forecasts</t>
    </r>
    <r>
      <rPr>
        <sz val="9"/>
        <rFont val="Arial"/>
        <family val="2"/>
      </rPr>
      <t>, tables  21, 22, and 27, available at https://www.faa.gov/data_research/aviation/aerospace_forecasts/ as of Nov. 10, 2022.</t>
    </r>
  </si>
  <si>
    <r>
      <t xml:space="preserve">1990-2009: U.S. Department of Transportation, Federal Aviation Administration, </t>
    </r>
    <r>
      <rPr>
        <i/>
        <sz val="9"/>
        <rFont val="Arial"/>
        <family val="2"/>
      </rPr>
      <t xml:space="preserve">General Aviation and Air Taxi Activity Survey </t>
    </r>
    <r>
      <rPr>
        <sz val="9"/>
        <rFont val="Arial"/>
        <family val="2"/>
      </rPr>
      <t>(Annual Issues), table 1.1, available at http://www.faa.gov/data_research/aviation_data_statistics/general_aviation/ as of Jan. 6, 2021.</t>
    </r>
  </si>
  <si>
    <r>
      <t xml:space="preserve">2010-21: U.S. Department of Transportation, Federal Aviation Administration, </t>
    </r>
    <r>
      <rPr>
        <i/>
        <sz val="9"/>
        <rFont val="Arial"/>
        <family val="2"/>
      </rPr>
      <t>FAA Aerospace Forecasts</t>
    </r>
    <r>
      <rPr>
        <sz val="9"/>
        <rFont val="Arial"/>
        <family val="2"/>
      </rPr>
      <t>, table 28, available at https://www.faa.gov/data_research/aviation/aerospace_forecasts/ as of Nov. 10, 2022.</t>
    </r>
  </si>
  <si>
    <r>
      <t xml:space="preserve">1994-2021: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Mar. 10, 2023.</t>
    </r>
  </si>
  <si>
    <r>
      <t xml:space="preserve">2002-21: U.S. Department of Transportation, Federal Transit Administration, </t>
    </r>
    <r>
      <rPr>
        <i/>
        <sz val="9"/>
        <rFont val="Arial"/>
        <family val="2"/>
      </rPr>
      <t xml:space="preserve">National Transit Database, </t>
    </r>
    <r>
      <rPr>
        <sz val="9"/>
        <rFont val="Arial"/>
        <family val="2"/>
      </rPr>
      <t>Annual Database Agency Mode Service (Washington, DC: Annual Issues), available at https://www.transit.dot.gov/ntd/ntd-data as of Dec. 10, 2022.</t>
    </r>
  </si>
  <si>
    <r>
      <t xml:space="preserve">Association of American Railroads, </t>
    </r>
    <r>
      <rPr>
        <i/>
        <sz val="9"/>
        <rFont val="Arial"/>
        <family val="2"/>
      </rPr>
      <t xml:space="preserve">Railroad Facts </t>
    </r>
    <r>
      <rPr>
        <sz val="9"/>
        <rFont val="Arial"/>
        <family val="2"/>
      </rPr>
      <t>(Washington, DC: Annual Issues), p. 65, and similar pages in earlier editions.</t>
    </r>
  </si>
  <si>
    <r>
      <t xml:space="preserve">2001-21: Association of American Railroads, </t>
    </r>
    <r>
      <rPr>
        <i/>
        <sz val="9"/>
        <rFont val="Arial"/>
        <family val="2"/>
      </rPr>
      <t xml:space="preserve">Railroad Facts </t>
    </r>
    <r>
      <rPr>
        <sz val="9"/>
        <rFont val="Arial"/>
        <family val="2"/>
      </rPr>
      <t>(Washington, DC: Annual Issues), p. 73 and similar pages in earlier editions.</t>
    </r>
  </si>
  <si>
    <r>
      <t xml:space="preserve">1995-2020: U.S. Army, Corps of Engineers, </t>
    </r>
    <r>
      <rPr>
        <i/>
        <sz val="9"/>
        <rFont val="Arial"/>
        <family val="2"/>
      </rPr>
      <t>Waterborne Transportation Lines of The United States, Volume 1, National Summaries</t>
    </r>
    <r>
      <rPr>
        <sz val="9"/>
        <rFont val="Arial"/>
        <family val="2"/>
      </rPr>
      <t xml:space="preserve"> (New Orleans, LA : Annual Issues), table 2, available at https://www.iwr.usace.army.mil/about/technical-centers/wcsc-waterborne-commerce-statistics-center/ as of Dec. 20, 2021.</t>
    </r>
  </si>
  <si>
    <r>
      <t xml:space="preserve">2017-19: U.S. Department of Transportation, Maritime Administration, Vessel Fleet lists, </t>
    </r>
    <r>
      <rPr>
        <i/>
        <sz val="9"/>
        <rFont val="Arial"/>
        <family val="2"/>
      </rPr>
      <t>2000-2019 U.S.-Flag Privately-Owned Fleet Summary</t>
    </r>
    <r>
      <rPr>
        <sz val="9"/>
        <rFont val="Arial"/>
        <family val="2"/>
      </rPr>
      <t>, available at https://www.maritime.dot.gov/data-reports/data-statistics/data-statistics as of Jan. 6, 2021.</t>
    </r>
  </si>
  <si>
    <r>
      <t xml:space="preserve">2020-21: U.S. Department of Transportation, Maritime Administration, Data &amp; Reports, </t>
    </r>
    <r>
      <rPr>
        <i/>
        <sz val="9"/>
        <rFont val="Arial"/>
        <family val="2"/>
      </rPr>
      <t>Vessel Inventory Reports since July 1990</t>
    </r>
    <r>
      <rPr>
        <sz val="9"/>
        <rFont val="Arial"/>
        <family val="2"/>
      </rPr>
      <t>, available at https://www.maritime.dot.gov/data-reports as of Nov. 10, 2022.</t>
    </r>
  </si>
  <si>
    <r>
      <t xml:space="preserve">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http://uscgboating.org/statistics/accident_statistics.php as of Nov. 10, 2022.</t>
    </r>
  </si>
  <si>
    <t>NEED TO UPDATE THESE ALONG WITH AEO UPDATES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</si>
</sst>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quot;(R)&quot;\ #,##0;&quot;(R) -&quot;#,##0;&quot;(R) &quot;\ 0"/>
    <numFmt numFmtId="167" formatCode="###0.00_)"/>
    <numFmt numFmtId="168" formatCode="#,##0_)"/>
    <numFmt numFmtId="169" formatCode="#,##0.000000"/>
    <numFmt numFmtId="170" formatCode="\ #,##0"/>
  </numFmts>
  <fonts count="54">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i/>
      <vertAlign val="superscript"/>
      <sz val="9"/>
      <name val="Arial"/>
      <family val="2"/>
    </font>
    <font>
      <b/>
      <sz val="10"/>
      <name val="Helv"/>
    </font>
    <font>
      <sz val="11"/>
      <name val="Arial Narrow"/>
      <family val="2"/>
    </font>
    <font>
      <vertAlign val="superscript"/>
      <sz val="11"/>
      <name val="Arial Narrow"/>
      <family val="2"/>
    </font>
    <font>
      <b/>
      <sz val="11"/>
      <name val="Arial Narrow"/>
      <family val="2"/>
    </font>
    <font>
      <b/>
      <vertAlign val="superscript"/>
      <sz val="11"/>
      <name val="Arial Narrow"/>
      <family val="2"/>
    </font>
    <font>
      <b/>
      <sz val="14"/>
      <name val="Helv"/>
    </font>
    <font>
      <b/>
      <sz val="12"/>
      <name val="Arial"/>
      <family val="2"/>
    </font>
    <font>
      <b/>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10"/>
      <color indexed="8"/>
      <name val="Calibri"/>
      <family val="2"/>
    </font>
    <font>
      <sz val="10"/>
      <color indexed="8"/>
      <name val="Verdana"/>
      <family val="2"/>
    </font>
  </fonts>
  <fills count="34">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2" tint="-0.249977111117893"/>
        <bgColor indexed="64"/>
      </patternFill>
    </fill>
    <fill>
      <patternFill patternType="solid">
        <fgColor theme="6" tint="0.39997558519241921"/>
        <bgColor indexed="64"/>
      </patternFill>
    </fill>
    <fill>
      <patternFill patternType="solid">
        <fgColor rgb="FFB8CCE4"/>
        <bgColor indexed="64"/>
      </patternFill>
    </fill>
    <fill>
      <patternFill patternType="solid">
        <fgColor rgb="FFEBF1DE"/>
        <bgColor indexed="64"/>
      </patternFill>
    </fill>
    <fill>
      <patternFill patternType="solid">
        <fgColor rgb="FFC5D9F1"/>
        <bgColor indexed="64"/>
      </patternFill>
    </fill>
    <fill>
      <patternFill patternType="solid">
        <fgColor rgb="FFE4DFEC"/>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6">
    <xf numFmtId="0" fontId="0" fillId="0" borderId="0"/>
    <xf numFmtId="0" fontId="2" fillId="0" borderId="0"/>
    <xf numFmtId="0" fontId="2" fillId="0" borderId="1" applyNumberFormat="0" applyProtection="0">
      <alignment wrapText="1"/>
    </xf>
    <xf numFmtId="0" fontId="4" fillId="0" borderId="2" applyNumberFormat="0" applyProtection="0">
      <alignment wrapText="1"/>
    </xf>
    <xf numFmtId="0" fontId="2" fillId="0" borderId="3" applyNumberFormat="0" applyFont="0" applyProtection="0">
      <alignment wrapText="1"/>
    </xf>
    <xf numFmtId="0" fontId="4" fillId="0" borderId="4" applyNumberFormat="0" applyProtection="0">
      <alignment wrapText="1"/>
    </xf>
    <xf numFmtId="0" fontId="2" fillId="0" borderId="0" applyNumberFormat="0" applyFill="0" applyBorder="0" applyAlignment="0" applyProtection="0"/>
    <xf numFmtId="0" fontId="6" fillId="0" borderId="0" applyNumberFormat="0" applyProtection="0">
      <alignment horizontal="left"/>
    </xf>
    <xf numFmtId="0" fontId="9" fillId="0" borderId="0"/>
    <xf numFmtId="0" fontId="14" fillId="0" borderId="0">
      <alignment horizontal="left"/>
    </xf>
    <xf numFmtId="0" fontId="17" fillId="0" borderId="6">
      <alignment horizontal="left" vertical="center"/>
    </xf>
    <xf numFmtId="3" fontId="14" fillId="0" borderId="6">
      <alignment horizontal="right" vertical="center"/>
    </xf>
    <xf numFmtId="0" fontId="8" fillId="0" borderId="0"/>
    <xf numFmtId="43" fontId="9" fillId="0" borderId="0" applyFont="0" applyFill="0" applyBorder="0" applyAlignment="0" applyProtection="0"/>
    <xf numFmtId="0" fontId="8" fillId="0" borderId="0"/>
    <xf numFmtId="0" fontId="17" fillId="0" borderId="6">
      <alignment horizontal="left"/>
    </xf>
    <xf numFmtId="0" fontId="22" fillId="0" borderId="0">
      <alignment horizontal="left" vertical="top"/>
    </xf>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5" fillId="7" borderId="0" applyNumberFormat="0" applyBorder="0" applyAlignment="0" applyProtection="0"/>
    <xf numFmtId="0" fontId="25" fillId="10" borderId="0" applyNumberFormat="0" applyBorder="0" applyAlignment="0" applyProtection="0"/>
    <xf numFmtId="0" fontId="25" fillId="13" borderId="0" applyNumberFormat="0" applyBorder="0" applyAlignment="0" applyProtection="0"/>
    <xf numFmtId="0" fontId="26" fillId="14" borderId="0" applyNumberFormat="0" applyBorder="0" applyAlignment="0" applyProtection="0"/>
    <xf numFmtId="0" fontId="26" fillId="11" borderId="0" applyNumberFormat="0" applyBorder="0" applyAlignment="0" applyProtection="0"/>
    <xf numFmtId="0" fontId="26" fillId="12"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21" borderId="0" applyNumberFormat="0" applyBorder="0" applyAlignment="0" applyProtection="0"/>
    <xf numFmtId="0" fontId="27" fillId="5" borderId="0" applyNumberFormat="0" applyBorder="0" applyAlignment="0" applyProtection="0"/>
    <xf numFmtId="0" fontId="28" fillId="22" borderId="11" applyNumberFormat="0" applyAlignment="0" applyProtection="0"/>
    <xf numFmtId="0" fontId="29" fillId="23" borderId="12" applyNumberFormat="0" applyAlignment="0" applyProtection="0"/>
    <xf numFmtId="43"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0" fillId="0" borderId="0" applyFont="0" applyFill="0" applyBorder="0" applyAlignment="0" applyProtection="0"/>
    <xf numFmtId="43" fontId="25" fillId="0" borderId="0" applyFont="0" applyFill="0" applyBorder="0" applyAlignment="0" applyProtection="0"/>
    <xf numFmtId="43" fontId="9" fillId="0" borderId="0" applyFont="0" applyFill="0" applyBorder="0" applyAlignment="0" applyProtection="0"/>
    <xf numFmtId="43" fontId="2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4" fontId="9" fillId="0" borderId="0" applyFont="0" applyFill="0" applyBorder="0" applyAlignment="0" applyProtection="0"/>
    <xf numFmtId="44" fontId="8" fillId="0" borderId="0" applyFont="0" applyFill="0" applyBorder="0" applyAlignment="0" applyProtection="0"/>
    <xf numFmtId="44" fontId="9" fillId="0" borderId="0" applyFont="0" applyFill="0" applyBorder="0" applyAlignment="0" applyProtection="0"/>
    <xf numFmtId="167" fontId="31" fillId="0" borderId="6" applyNumberFormat="0" applyFill="0">
      <alignment horizontal="right"/>
    </xf>
    <xf numFmtId="168" fontId="32" fillId="0" borderId="6">
      <alignment horizontal="right" vertical="center"/>
    </xf>
    <xf numFmtId="49" fontId="33" fillId="0" borderId="6">
      <alignment horizontal="left" vertical="center"/>
    </xf>
    <xf numFmtId="167" fontId="31" fillId="0" borderId="6" applyNumberFormat="0" applyFill="0">
      <alignment horizontal="right"/>
    </xf>
    <xf numFmtId="0" fontId="34" fillId="0" borderId="0" applyNumberFormat="0" applyFill="0" applyBorder="0" applyAlignment="0" applyProtection="0"/>
    <xf numFmtId="0" fontId="35" fillId="6" borderId="0" applyNumberFormat="0" applyBorder="0" applyAlignment="0" applyProtection="0"/>
    <xf numFmtId="0" fontId="36" fillId="0" borderId="13" applyNumberFormat="0" applyFill="0" applyAlignment="0" applyProtection="0"/>
    <xf numFmtId="0" fontId="37" fillId="0" borderId="14" applyNumberFormat="0" applyFill="0" applyAlignment="0" applyProtection="0"/>
    <xf numFmtId="0" fontId="38" fillId="0" borderId="15" applyNumberFormat="0" applyFill="0" applyAlignment="0" applyProtection="0"/>
    <xf numFmtId="0" fontId="38" fillId="0" borderId="0" applyNumberFormat="0" applyFill="0" applyBorder="0" applyAlignment="0" applyProtection="0"/>
    <xf numFmtId="0" fontId="39" fillId="0" borderId="16">
      <alignment horizontal="right" vertical="center"/>
    </xf>
    <xf numFmtId="0" fontId="40" fillId="0" borderId="6">
      <alignment horizontal="left" vertical="center"/>
    </xf>
    <xf numFmtId="0" fontId="31" fillId="0" borderId="6">
      <alignment horizontal="left" vertical="center"/>
    </xf>
    <xf numFmtId="0" fontId="17" fillId="0" borderId="6">
      <alignment horizontal="left"/>
    </xf>
    <xf numFmtId="0" fontId="17" fillId="24" borderId="0">
      <alignment horizontal="centerContinuous" wrapText="1"/>
    </xf>
    <xf numFmtId="0" fontId="41" fillId="9" borderId="11" applyNumberFormat="0" applyAlignment="0" applyProtection="0"/>
    <xf numFmtId="0" fontId="42" fillId="0" borderId="17" applyNumberFormat="0" applyFill="0" applyAlignment="0" applyProtection="0"/>
    <xf numFmtId="0" fontId="43" fillId="25" borderId="0" applyNumberFormat="0" applyBorder="0" applyAlignment="0" applyProtection="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30"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4" fillId="0" borderId="0"/>
    <xf numFmtId="0" fontId="8" fillId="0" borderId="0"/>
    <xf numFmtId="37" fontId="45" fillId="0" borderId="0"/>
    <xf numFmtId="0" fontId="9" fillId="0" borderId="0"/>
    <xf numFmtId="0" fontId="8" fillId="0" borderId="0"/>
    <xf numFmtId="0" fontId="8" fillId="0" borderId="0"/>
    <xf numFmtId="0" fontId="8" fillId="0" borderId="0"/>
    <xf numFmtId="0" fontId="8" fillId="3" borderId="5" applyNumberFormat="0" applyFont="0" applyAlignment="0" applyProtection="0"/>
    <xf numFmtId="0" fontId="9" fillId="26" borderId="18" applyNumberFormat="0" applyFont="0" applyAlignment="0" applyProtection="0"/>
    <xf numFmtId="0" fontId="46" fillId="22" borderId="19" applyNumberFormat="0" applyAlignment="0" applyProtection="0"/>
    <xf numFmtId="9" fontId="9"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0" fontId="14" fillId="0" borderId="0">
      <alignment horizontal="right"/>
    </xf>
    <xf numFmtId="0" fontId="33" fillId="0" borderId="0">
      <alignment horizontal="right"/>
    </xf>
    <xf numFmtId="49" fontId="32" fillId="0" borderId="0">
      <alignment horizontal="left" vertical="center"/>
    </xf>
    <xf numFmtId="49" fontId="33" fillId="0" borderId="6">
      <alignment horizontal="left"/>
    </xf>
    <xf numFmtId="167" fontId="32" fillId="0" borderId="0" applyNumberFormat="0">
      <alignment horizontal="right"/>
    </xf>
    <xf numFmtId="0" fontId="39" fillId="27" borderId="0">
      <alignment horizontal="centerContinuous" vertical="center" wrapText="1"/>
    </xf>
    <xf numFmtId="0" fontId="39" fillId="0" borderId="20">
      <alignment horizontal="left" vertical="center"/>
    </xf>
    <xf numFmtId="0" fontId="47" fillId="0" borderId="0" applyNumberFormat="0" applyFill="0" applyBorder="0" applyAlignment="0" applyProtection="0"/>
    <xf numFmtId="0" fontId="17" fillId="0" borderId="0">
      <alignment horizontal="left"/>
    </xf>
    <xf numFmtId="0" fontId="48" fillId="0" borderId="0">
      <alignment horizontal="left"/>
    </xf>
    <xf numFmtId="0" fontId="31" fillId="0" borderId="0">
      <alignment horizontal="left"/>
    </xf>
    <xf numFmtId="0" fontId="48" fillId="0" borderId="0">
      <alignment horizontal="left"/>
    </xf>
    <xf numFmtId="0" fontId="31" fillId="0" borderId="0">
      <alignment horizontal="left"/>
    </xf>
    <xf numFmtId="0" fontId="49" fillId="0" borderId="21" applyNumberFormat="0" applyFill="0" applyAlignment="0" applyProtection="0"/>
    <xf numFmtId="0" fontId="50" fillId="0" borderId="0" applyNumberFormat="0" applyFill="0" applyBorder="0" applyAlignment="0" applyProtection="0"/>
    <xf numFmtId="49" fontId="32" fillId="0" borderId="6">
      <alignment horizontal="left"/>
    </xf>
    <xf numFmtId="0" fontId="39" fillId="0" borderId="16">
      <alignment horizontal="left"/>
    </xf>
    <xf numFmtId="0" fontId="17" fillId="0" borderId="0">
      <alignment horizontal="left" vertical="center"/>
    </xf>
    <xf numFmtId="43" fontId="8" fillId="0" borderId="0" applyFont="0" applyFill="0" applyBorder="0" applyAlignment="0" applyProtection="0"/>
    <xf numFmtId="9" fontId="8" fillId="0" borderId="0" applyFont="0" applyFill="0" applyBorder="0" applyAlignment="0" applyProtection="0"/>
    <xf numFmtId="0" fontId="51" fillId="0" borderId="0" applyNumberFormat="0" applyFill="0" applyBorder="0" applyAlignment="0" applyProtection="0"/>
    <xf numFmtId="0" fontId="53" fillId="0" borderId="0" applyNumberFormat="0">
      <alignment readingOrder="1"/>
      <protection locked="0"/>
    </xf>
  </cellStyleXfs>
  <cellXfs count="9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9" fillId="0" borderId="0" xfId="0" applyFont="1"/>
    <xf numFmtId="0" fontId="18" fillId="0" borderId="0" xfId="0" applyFont="1" applyAlignment="1">
      <alignment horizontal="center"/>
    </xf>
    <xf numFmtId="0" fontId="20" fillId="0" borderId="0" xfId="0" applyFont="1"/>
    <xf numFmtId="3" fontId="18" fillId="0" borderId="0" xfId="0" applyNumberFormat="1" applyFont="1"/>
    <xf numFmtId="0" fontId="18" fillId="0" borderId="0" xfId="0" applyFont="1"/>
    <xf numFmtId="0" fontId="12" fillId="0" borderId="0" xfId="0" applyFont="1" applyAlignment="1">
      <alignment vertical="center"/>
    </xf>
    <xf numFmtId="0" fontId="12" fillId="0" borderId="0" xfId="0" applyFont="1"/>
    <xf numFmtId="0" fontId="12" fillId="0" borderId="0" xfId="0" applyFont="1" applyAlignment="1">
      <alignment horizontal="left" vertical="center"/>
    </xf>
    <xf numFmtId="0" fontId="5" fillId="0" borderId="0" xfId="0" applyFont="1" applyAlignment="1">
      <alignment horizontal="left"/>
    </xf>
    <xf numFmtId="0" fontId="5" fillId="0" borderId="0" xfId="0" applyFont="1"/>
    <xf numFmtId="0" fontId="10" fillId="0" borderId="0" xfId="0" applyFont="1"/>
    <xf numFmtId="0" fontId="3" fillId="0" borderId="0" xfId="0" applyFont="1"/>
    <xf numFmtId="0" fontId="1" fillId="0" borderId="0" xfId="0" applyFont="1" applyAlignment="1">
      <alignment wrapText="1"/>
    </xf>
    <xf numFmtId="169" fontId="0" fillId="0" borderId="0" xfId="0" applyNumberFormat="1"/>
    <xf numFmtId="0" fontId="0" fillId="0" borderId="0" xfId="142" applyNumberFormat="1" applyFont="1"/>
    <xf numFmtId="0" fontId="12" fillId="0" borderId="0" xfId="0" applyFont="1" applyAlignment="1">
      <alignment horizontal="left" wrapText="1"/>
    </xf>
    <xf numFmtId="0" fontId="2" fillId="0" borderId="0" xfId="6"/>
    <xf numFmtId="0" fontId="4" fillId="0" borderId="4" xfId="5">
      <alignment wrapText="1"/>
    </xf>
    <xf numFmtId="0" fontId="6" fillId="0" borderId="0" xfId="7">
      <alignment horizontal="left"/>
    </xf>
    <xf numFmtId="0" fontId="4" fillId="0" borderId="2" xfId="3">
      <alignment wrapText="1"/>
    </xf>
    <xf numFmtId="0" fontId="0" fillId="0" borderId="3" xfId="4" applyFont="1">
      <alignment wrapText="1"/>
    </xf>
    <xf numFmtId="3" fontId="0" fillId="0" borderId="3" xfId="4" applyNumberFormat="1" applyFont="1" applyAlignment="1">
      <alignment horizontal="right" wrapText="1"/>
    </xf>
    <xf numFmtId="164" fontId="0" fillId="0" borderId="3" xfId="4" applyNumberFormat="1" applyFont="1" applyAlignment="1">
      <alignment horizontal="right" wrapText="1"/>
    </xf>
    <xf numFmtId="165" fontId="0" fillId="0" borderId="3" xfId="4" applyNumberFormat="1" applyFont="1" applyAlignment="1">
      <alignment horizontal="right" wrapText="1"/>
    </xf>
    <xf numFmtId="4" fontId="0" fillId="0" borderId="3" xfId="4" applyNumberFormat="1" applyFont="1" applyAlignment="1">
      <alignment horizontal="right" wrapText="1"/>
    </xf>
    <xf numFmtId="4" fontId="4" fillId="0" borderId="2" xfId="3" applyNumberFormat="1" applyAlignment="1">
      <alignment horizontal="right" wrapText="1"/>
    </xf>
    <xf numFmtId="164" fontId="4" fillId="0" borderId="2" xfId="3" applyNumberFormat="1" applyAlignment="1">
      <alignment horizontal="right" wrapText="1"/>
    </xf>
    <xf numFmtId="10" fontId="0" fillId="0" borderId="0" xfId="0" applyNumberFormat="1"/>
    <xf numFmtId="0" fontId="51" fillId="0" borderId="0" xfId="144"/>
    <xf numFmtId="0" fontId="18" fillId="0" borderId="10" xfId="0" applyFont="1" applyBorder="1" applyAlignment="1">
      <alignment horizontal="center"/>
    </xf>
    <xf numFmtId="0" fontId="20" fillId="0" borderId="10" xfId="15" applyFont="1" applyBorder="1" applyAlignment="1">
      <alignment horizontal="center"/>
    </xf>
    <xf numFmtId="0" fontId="20" fillId="0" borderId="10" xfId="0" applyFont="1" applyBorder="1" applyAlignment="1">
      <alignment horizontal="center"/>
    </xf>
    <xf numFmtId="0" fontId="20" fillId="0" borderId="9" xfId="0" applyFont="1" applyBorder="1" applyAlignment="1">
      <alignment horizontal="center"/>
    </xf>
    <xf numFmtId="0" fontId="20" fillId="0" borderId="0" xfId="10" quotePrefix="1" applyFont="1" applyBorder="1" applyAlignment="1">
      <alignment horizontal="left"/>
    </xf>
    <xf numFmtId="3" fontId="18" fillId="0" borderId="0" xfId="11" applyFont="1" applyBorder="1" applyAlignment="1">
      <alignment horizontal="right"/>
    </xf>
    <xf numFmtId="3" fontId="20" fillId="0" borderId="0" xfId="0" applyNumberFormat="1" applyFont="1"/>
    <xf numFmtId="3" fontId="18" fillId="0" borderId="0" xfId="0" applyNumberFormat="1" applyFont="1" applyAlignment="1">
      <alignment horizontal="right"/>
    </xf>
    <xf numFmtId="3" fontId="20" fillId="0" borderId="0" xfId="11" applyFont="1" applyBorder="1" applyAlignment="1">
      <alignment horizontal="right"/>
    </xf>
    <xf numFmtId="0" fontId="20" fillId="0" borderId="0" xfId="10" applyFont="1" applyBorder="1" applyAlignment="1">
      <alignment horizontal="left"/>
    </xf>
    <xf numFmtId="3" fontId="18" fillId="0" borderId="0" xfId="10" applyNumberFormat="1" applyFont="1" applyBorder="1" applyAlignment="1">
      <alignment horizontal="right"/>
    </xf>
    <xf numFmtId="3" fontId="18" fillId="0" borderId="0" xfId="0" applyNumberFormat="1" applyFont="1" applyAlignment="1">
      <alignment horizontal="right" wrapText="1"/>
    </xf>
    <xf numFmtId="170" fontId="18" fillId="0" borderId="0" xfId="0" applyNumberFormat="1" applyFont="1"/>
    <xf numFmtId="3" fontId="18" fillId="0" borderId="8" xfId="11" applyFont="1" applyBorder="1" applyAlignment="1">
      <alignment horizontal="right"/>
    </xf>
    <xf numFmtId="3" fontId="18" fillId="0" borderId="8" xfId="10" applyNumberFormat="1" applyFont="1" applyBorder="1" applyAlignment="1">
      <alignment horizontal="right"/>
    </xf>
    <xf numFmtId="3" fontId="18" fillId="0" borderId="8" xfId="0" applyNumberFormat="1" applyFont="1" applyBorder="1"/>
    <xf numFmtId="3" fontId="18" fillId="0" borderId="8" xfId="0" applyNumberFormat="1" applyFont="1" applyBorder="1" applyAlignment="1">
      <alignment horizontal="right"/>
    </xf>
    <xf numFmtId="3" fontId="12" fillId="0" borderId="0" xfId="0" applyNumberFormat="1" applyFont="1" applyAlignment="1">
      <alignment horizontal="left" vertical="center"/>
    </xf>
    <xf numFmtId="9" fontId="0" fillId="0" borderId="0" xfId="143" applyFont="1"/>
    <xf numFmtId="0" fontId="0" fillId="28" borderId="0" xfId="0" applyFill="1"/>
    <xf numFmtId="10" fontId="0" fillId="28" borderId="0" xfId="0" applyNumberFormat="1" applyFill="1"/>
    <xf numFmtId="0" fontId="0" fillId="29" borderId="0" xfId="0" applyFill="1"/>
    <xf numFmtId="10" fontId="0" fillId="29" borderId="0" xfId="0" applyNumberFormat="1" applyFill="1"/>
    <xf numFmtId="0" fontId="52" fillId="0" borderId="0" xfId="0" applyFont="1"/>
    <xf numFmtId="0" fontId="4" fillId="0" borderId="0" xfId="0" applyFont="1" applyAlignment="1">
      <alignment horizontal="right"/>
    </xf>
    <xf numFmtId="0" fontId="4" fillId="0" borderId="4" xfId="5" applyAlignment="1">
      <alignment horizontal="right" wrapText="1"/>
    </xf>
    <xf numFmtId="0" fontId="0" fillId="30" borderId="0" xfId="0" applyFill="1"/>
    <xf numFmtId="10" fontId="0" fillId="30" borderId="0" xfId="0" applyNumberFormat="1" applyFill="1"/>
    <xf numFmtId="0" fontId="0" fillId="31" borderId="0" xfId="0" applyFill="1"/>
    <xf numFmtId="10" fontId="0" fillId="31" borderId="0" xfId="0" applyNumberFormat="1" applyFill="1"/>
    <xf numFmtId="0" fontId="0" fillId="32" borderId="0" xfId="0" applyFill="1"/>
    <xf numFmtId="10" fontId="0" fillId="32" borderId="0" xfId="0" applyNumberFormat="1" applyFill="1"/>
    <xf numFmtId="0" fontId="0" fillId="33" borderId="0" xfId="0" applyFill="1"/>
    <xf numFmtId="10" fontId="0" fillId="33" borderId="0" xfId="0" applyNumberFormat="1" applyFill="1"/>
    <xf numFmtId="0" fontId="18" fillId="0" borderId="0" xfId="10" applyFont="1" applyBorder="1" applyAlignment="1">
      <alignment horizontal="left" indent="1"/>
    </xf>
    <xf numFmtId="3" fontId="18" fillId="0" borderId="0" xfId="145" applyNumberFormat="1" applyFont="1" applyAlignment="1">
      <alignment horizontal="right" readingOrder="1"/>
      <protection locked="0"/>
    </xf>
    <xf numFmtId="3" fontId="20" fillId="0" borderId="0" xfId="145" applyNumberFormat="1" applyFont="1" applyAlignment="1">
      <alignment horizontal="right" readingOrder="1"/>
      <protection locked="0"/>
    </xf>
    <xf numFmtId="166" fontId="18" fillId="0" borderId="0" xfId="11" applyNumberFormat="1" applyFont="1" applyBorder="1" applyAlignment="1">
      <alignment horizontal="right"/>
    </xf>
    <xf numFmtId="0" fontId="18" fillId="0" borderId="0" xfId="0" applyFont="1" applyAlignment="1">
      <alignment horizontal="left" indent="1"/>
    </xf>
    <xf numFmtId="0" fontId="18" fillId="0" borderId="0" xfId="0" applyFont="1" applyAlignment="1">
      <alignment horizontal="right"/>
    </xf>
    <xf numFmtId="166" fontId="18" fillId="0" borderId="0" xfId="10" applyNumberFormat="1" applyFont="1" applyBorder="1" applyAlignment="1">
      <alignment horizontal="left" indent="1"/>
    </xf>
    <xf numFmtId="0" fontId="18" fillId="0" borderId="0" xfId="10" applyFont="1" applyBorder="1" applyAlignment="1">
      <alignment horizontal="left" wrapText="1" indent="1"/>
    </xf>
    <xf numFmtId="0" fontId="18" fillId="0" borderId="8" xfId="10" applyFont="1" applyBorder="1" applyAlignment="1">
      <alignment horizontal="left" indent="1"/>
    </xf>
    <xf numFmtId="0" fontId="12" fillId="0" borderId="0" xfId="0" applyFont="1" applyAlignment="1">
      <alignment horizontal="left"/>
    </xf>
    <xf numFmtId="0" fontId="2" fillId="0" borderId="1" xfId="2">
      <alignment wrapText="1"/>
    </xf>
    <xf numFmtId="49" fontId="11" fillId="0" borderId="0" xfId="0" applyNumberFormat="1" applyFont="1" applyAlignment="1">
      <alignment wrapText="1"/>
    </xf>
    <xf numFmtId="49" fontId="13" fillId="0" borderId="0" xfId="0" applyNumberFormat="1" applyFont="1" applyAlignment="1">
      <alignment wrapText="1"/>
    </xf>
    <xf numFmtId="0" fontId="12" fillId="0" borderId="0" xfId="0" applyFont="1" applyAlignment="1">
      <alignment horizontal="left" wrapText="1"/>
    </xf>
    <xf numFmtId="49" fontId="12" fillId="0" borderId="0" xfId="0" applyNumberFormat="1" applyFont="1" applyAlignment="1">
      <alignment wrapText="1"/>
    </xf>
    <xf numFmtId="0" fontId="12" fillId="0" borderId="0" xfId="0" applyFont="1" applyAlignment="1">
      <alignment wrapText="1"/>
    </xf>
    <xf numFmtId="49" fontId="12" fillId="0" borderId="0" xfId="0" applyNumberFormat="1" applyFont="1" applyAlignment="1">
      <alignment horizontal="left" wrapText="1"/>
    </xf>
    <xf numFmtId="0" fontId="15" fillId="0" borderId="0" xfId="9" applyFont="1" applyAlignment="1">
      <alignment wrapText="1"/>
    </xf>
    <xf numFmtId="0" fontId="11" fillId="0" borderId="0" xfId="0" applyFont="1" applyAlignment="1">
      <alignment wrapText="1"/>
    </xf>
    <xf numFmtId="0" fontId="12" fillId="0" borderId="0" xfId="0" applyFont="1" applyAlignment="1">
      <alignment horizontal="center" wrapText="1"/>
    </xf>
    <xf numFmtId="0" fontId="11" fillId="0" borderId="0" xfId="9" applyFont="1" applyAlignment="1">
      <alignment wrapText="1"/>
    </xf>
    <xf numFmtId="2" fontId="12" fillId="0" borderId="0" xfId="0" applyNumberFormat="1" applyFont="1" applyAlignment="1">
      <alignment wrapText="1"/>
    </xf>
    <xf numFmtId="0" fontId="11" fillId="0" borderId="7" xfId="0" applyFont="1" applyBorder="1" applyAlignment="1">
      <alignment wrapText="1"/>
    </xf>
    <xf numFmtId="0" fontId="11" fillId="0" borderId="0" xfId="0" applyFont="1" applyAlignment="1">
      <alignment vertical="center" wrapText="1"/>
    </xf>
    <xf numFmtId="0" fontId="15" fillId="0" borderId="0" xfId="10" applyFont="1" applyBorder="1" applyAlignment="1">
      <alignment wrapText="1"/>
    </xf>
    <xf numFmtId="0" fontId="12" fillId="0" borderId="0" xfId="9" applyFont="1" applyAlignment="1">
      <alignment wrapText="1"/>
    </xf>
    <xf numFmtId="0" fontId="15" fillId="0" borderId="0" xfId="9" applyFont="1" applyAlignment="1">
      <alignment horizontal="left" wrapText="1"/>
    </xf>
    <xf numFmtId="0" fontId="23" fillId="0" borderId="8" xfId="16" applyFont="1" applyBorder="1" applyAlignment="1">
      <alignment wrapText="1"/>
    </xf>
    <xf numFmtId="166" fontId="18" fillId="0" borderId="0" xfId="0" applyNumberFormat="1" applyFont="1" applyAlignment="1">
      <alignment horizontal="right"/>
    </xf>
  </cellXfs>
  <cellStyles count="146">
    <cellStyle name="_Normal" xfId="145" xr:uid="{789658FE-13DF-464B-96F6-C87D7C584B79}"/>
    <cellStyle name="20% - Accent1 2" xfId="17" xr:uid="{00000000-0005-0000-0000-000000000000}"/>
    <cellStyle name="20% - Accent2 2" xfId="18" xr:uid="{00000000-0005-0000-0000-000001000000}"/>
    <cellStyle name="20% - Accent3 2" xfId="19" xr:uid="{00000000-0005-0000-0000-000002000000}"/>
    <cellStyle name="20% - Accent4 2" xfId="20" xr:uid="{00000000-0005-0000-0000-000003000000}"/>
    <cellStyle name="20% - Accent5 2" xfId="21" xr:uid="{00000000-0005-0000-0000-000004000000}"/>
    <cellStyle name="20% - Accent6 2" xfId="22" xr:uid="{00000000-0005-0000-0000-000005000000}"/>
    <cellStyle name="40% - Accent1 2" xfId="23" xr:uid="{00000000-0005-0000-0000-000006000000}"/>
    <cellStyle name="40% - Accent2 2" xfId="24" xr:uid="{00000000-0005-0000-0000-000007000000}"/>
    <cellStyle name="40% - Accent3 2" xfId="25" xr:uid="{00000000-0005-0000-0000-000008000000}"/>
    <cellStyle name="40% - Accent4 2" xfId="26" xr:uid="{00000000-0005-0000-0000-000009000000}"/>
    <cellStyle name="40% - Accent5 2" xfId="27" xr:uid="{00000000-0005-0000-0000-00000A000000}"/>
    <cellStyle name="40% - Accent6 2" xfId="28" xr:uid="{00000000-0005-0000-0000-00000B000000}"/>
    <cellStyle name="60% - Accent1 2" xfId="29" xr:uid="{00000000-0005-0000-0000-00000C000000}"/>
    <cellStyle name="60% - Accent2 2" xfId="30" xr:uid="{00000000-0005-0000-0000-00000D000000}"/>
    <cellStyle name="60% - Accent3 2" xfId="31" xr:uid="{00000000-0005-0000-0000-00000E000000}"/>
    <cellStyle name="60% - Accent4 2" xfId="32" xr:uid="{00000000-0005-0000-0000-00000F000000}"/>
    <cellStyle name="60% - Accent5 2" xfId="33" xr:uid="{00000000-0005-0000-0000-000010000000}"/>
    <cellStyle name="60% - Accent6 2" xfId="34" xr:uid="{00000000-0005-0000-0000-000011000000}"/>
    <cellStyle name="Accent1 2" xfId="35" xr:uid="{00000000-0005-0000-0000-000012000000}"/>
    <cellStyle name="Accent2 2" xfId="36" xr:uid="{00000000-0005-0000-0000-000013000000}"/>
    <cellStyle name="Accent3 2" xfId="37" xr:uid="{00000000-0005-0000-0000-000014000000}"/>
    <cellStyle name="Accent4 2" xfId="38" xr:uid="{00000000-0005-0000-0000-000015000000}"/>
    <cellStyle name="Accent5 2" xfId="39" xr:uid="{00000000-0005-0000-0000-000016000000}"/>
    <cellStyle name="Accent6 2" xfId="40" xr:uid="{00000000-0005-0000-0000-000017000000}"/>
    <cellStyle name="Bad 2" xfId="41" xr:uid="{00000000-0005-0000-0000-000018000000}"/>
    <cellStyle name="Body: normal cell" xfId="4" xr:uid="{00000000-0005-0000-0000-000019000000}"/>
    <cellStyle name="Calculation 2" xfId="42" xr:uid="{00000000-0005-0000-0000-00001A000000}"/>
    <cellStyle name="Check Cell 2" xfId="43" xr:uid="{00000000-0005-0000-0000-00001B000000}"/>
    <cellStyle name="Comma" xfId="142" builtinId="3"/>
    <cellStyle name="Comma 2" xfId="44" xr:uid="{00000000-0005-0000-0000-00001D000000}"/>
    <cellStyle name="Comma 2 2" xfId="13" xr:uid="{00000000-0005-0000-0000-00001E000000}"/>
    <cellStyle name="Comma 2 2 2" xfId="45" xr:uid="{00000000-0005-0000-0000-00001F000000}"/>
    <cellStyle name="Comma 2 2 3" xfId="46" xr:uid="{00000000-0005-0000-0000-000020000000}"/>
    <cellStyle name="Comma 2 3" xfId="47" xr:uid="{00000000-0005-0000-0000-000021000000}"/>
    <cellStyle name="Comma 3" xfId="48" xr:uid="{00000000-0005-0000-0000-000022000000}"/>
    <cellStyle name="Comma 4" xfId="49" xr:uid="{00000000-0005-0000-0000-000023000000}"/>
    <cellStyle name="Comma 5" xfId="50" xr:uid="{00000000-0005-0000-0000-000024000000}"/>
    <cellStyle name="Comma 6" xfId="51" xr:uid="{00000000-0005-0000-0000-000025000000}"/>
    <cellStyle name="Comma 7" xfId="52" xr:uid="{00000000-0005-0000-0000-000026000000}"/>
    <cellStyle name="Currency 2" xfId="53" xr:uid="{00000000-0005-0000-0000-000027000000}"/>
    <cellStyle name="Currency 3" xfId="54" xr:uid="{00000000-0005-0000-0000-000028000000}"/>
    <cellStyle name="Currency 3 2" xfId="55" xr:uid="{00000000-0005-0000-0000-000029000000}"/>
    <cellStyle name="Data" xfId="56" xr:uid="{00000000-0005-0000-0000-00002A000000}"/>
    <cellStyle name="Data no deci" xfId="57" xr:uid="{00000000-0005-0000-0000-00002B000000}"/>
    <cellStyle name="Data Superscript" xfId="58" xr:uid="{00000000-0005-0000-0000-00002C000000}"/>
    <cellStyle name="Data_1-1A-Regular" xfId="59" xr:uid="{00000000-0005-0000-0000-00002D000000}"/>
    <cellStyle name="Data_Sheet1 (2)_1" xfId="11" xr:uid="{00000000-0005-0000-0000-00002E000000}"/>
    <cellStyle name="Explanatory Text 2" xfId="60" xr:uid="{00000000-0005-0000-0000-00002F000000}"/>
    <cellStyle name="Font: Calibri, 9pt regular" xfId="6" xr:uid="{00000000-0005-0000-0000-000030000000}"/>
    <cellStyle name="Footnotes: top row" xfId="2" xr:uid="{00000000-0005-0000-0000-000031000000}"/>
    <cellStyle name="Good 2" xfId="61" xr:uid="{00000000-0005-0000-0000-000032000000}"/>
    <cellStyle name="Header: bottom row" xfId="5" xr:uid="{00000000-0005-0000-0000-000033000000}"/>
    <cellStyle name="Heading 1 2" xfId="62" xr:uid="{00000000-0005-0000-0000-000034000000}"/>
    <cellStyle name="Heading 2 2" xfId="63" xr:uid="{00000000-0005-0000-0000-000035000000}"/>
    <cellStyle name="Heading 3 2" xfId="64" xr:uid="{00000000-0005-0000-0000-000036000000}"/>
    <cellStyle name="Heading 4 2" xfId="65" xr:uid="{00000000-0005-0000-0000-000037000000}"/>
    <cellStyle name="Hed Side" xfId="15" xr:uid="{00000000-0005-0000-0000-000038000000}"/>
    <cellStyle name="Hed Side bold" xfId="66" xr:uid="{00000000-0005-0000-0000-000039000000}"/>
    <cellStyle name="Hed Side Indent" xfId="67" xr:uid="{00000000-0005-0000-0000-00003A000000}"/>
    <cellStyle name="Hed Side Regular" xfId="68" xr:uid="{00000000-0005-0000-0000-00003B000000}"/>
    <cellStyle name="Hed Side_1-1A-Regular" xfId="69" xr:uid="{00000000-0005-0000-0000-00003C000000}"/>
    <cellStyle name="Hed Side_Sheet1 (2)_1" xfId="10" xr:uid="{00000000-0005-0000-0000-00003D000000}"/>
    <cellStyle name="Hed Top" xfId="70" xr:uid="{00000000-0005-0000-0000-00003E000000}"/>
    <cellStyle name="Hyperlink" xfId="144" builtinId="8"/>
    <cellStyle name="Input 2" xfId="71" xr:uid="{00000000-0005-0000-0000-000040000000}"/>
    <cellStyle name="Linked Cell 2" xfId="72" xr:uid="{00000000-0005-0000-0000-000041000000}"/>
    <cellStyle name="Neutral 2" xfId="73" xr:uid="{00000000-0005-0000-0000-000042000000}"/>
    <cellStyle name="Normal" xfId="0" builtinId="0"/>
    <cellStyle name="Normal 10" xfId="74" xr:uid="{00000000-0005-0000-0000-000044000000}"/>
    <cellStyle name="Normal 11" xfId="12" xr:uid="{00000000-0005-0000-0000-000045000000}"/>
    <cellStyle name="Normal 2" xfId="1" xr:uid="{00000000-0005-0000-0000-000046000000}"/>
    <cellStyle name="Normal 2 2" xfId="75" xr:uid="{00000000-0005-0000-0000-000047000000}"/>
    <cellStyle name="Normal 2 2 2" xfId="76" xr:uid="{00000000-0005-0000-0000-000048000000}"/>
    <cellStyle name="Normal 2 2 3" xfId="77" xr:uid="{00000000-0005-0000-0000-000049000000}"/>
    <cellStyle name="Normal 2 3" xfId="78" xr:uid="{00000000-0005-0000-0000-00004A000000}"/>
    <cellStyle name="Normal 2 4" xfId="79" xr:uid="{00000000-0005-0000-0000-00004B000000}"/>
    <cellStyle name="Normal 3" xfId="8" xr:uid="{00000000-0005-0000-0000-00004C000000}"/>
    <cellStyle name="Normal 3 2" xfId="80" xr:uid="{00000000-0005-0000-0000-00004D000000}"/>
    <cellStyle name="Normal 3 2 2" xfId="81" xr:uid="{00000000-0005-0000-0000-00004E000000}"/>
    <cellStyle name="Normal 3 2 2 2" xfId="82" xr:uid="{00000000-0005-0000-0000-00004F000000}"/>
    <cellStyle name="Normal 3 2 3" xfId="83" xr:uid="{00000000-0005-0000-0000-000050000000}"/>
    <cellStyle name="Normal 3 3" xfId="84" xr:uid="{00000000-0005-0000-0000-000051000000}"/>
    <cellStyle name="Normal 3 3 2" xfId="85" xr:uid="{00000000-0005-0000-0000-000052000000}"/>
    <cellStyle name="Normal 3 3 2 2" xfId="86" xr:uid="{00000000-0005-0000-0000-000053000000}"/>
    <cellStyle name="Normal 3 3 3" xfId="87" xr:uid="{00000000-0005-0000-0000-000054000000}"/>
    <cellStyle name="Normal 3 4" xfId="88" xr:uid="{00000000-0005-0000-0000-000055000000}"/>
    <cellStyle name="Normal 3 4 2" xfId="89" xr:uid="{00000000-0005-0000-0000-000056000000}"/>
    <cellStyle name="Normal 3 5" xfId="90" xr:uid="{00000000-0005-0000-0000-000057000000}"/>
    <cellStyle name="Normal 3 6" xfId="91" xr:uid="{00000000-0005-0000-0000-000058000000}"/>
    <cellStyle name="Normal 3 7" xfId="92" xr:uid="{00000000-0005-0000-0000-000059000000}"/>
    <cellStyle name="Normal 3 8" xfId="93" xr:uid="{00000000-0005-0000-0000-00005A000000}"/>
    <cellStyle name="Normal 3 9" xfId="14" xr:uid="{00000000-0005-0000-0000-00005B000000}"/>
    <cellStyle name="Normal 4" xfId="94" xr:uid="{00000000-0005-0000-0000-00005C000000}"/>
    <cellStyle name="Normal 4 2" xfId="95" xr:uid="{00000000-0005-0000-0000-00005D000000}"/>
    <cellStyle name="Normal 4 2 2" xfId="96" xr:uid="{00000000-0005-0000-0000-00005E000000}"/>
    <cellStyle name="Normal 4 2 2 2" xfId="97" xr:uid="{00000000-0005-0000-0000-00005F000000}"/>
    <cellStyle name="Normal 4 2 3" xfId="98" xr:uid="{00000000-0005-0000-0000-000060000000}"/>
    <cellStyle name="Normal 4 3" xfId="99" xr:uid="{00000000-0005-0000-0000-000061000000}"/>
    <cellStyle name="Normal 4 3 2" xfId="100" xr:uid="{00000000-0005-0000-0000-000062000000}"/>
    <cellStyle name="Normal 4 3 2 2" xfId="101" xr:uid="{00000000-0005-0000-0000-000063000000}"/>
    <cellStyle name="Normal 4 3 3" xfId="102" xr:uid="{00000000-0005-0000-0000-000064000000}"/>
    <cellStyle name="Normal 4 4" xfId="103" xr:uid="{00000000-0005-0000-0000-000065000000}"/>
    <cellStyle name="Normal 4 4 2" xfId="104" xr:uid="{00000000-0005-0000-0000-000066000000}"/>
    <cellStyle name="Normal 4 5" xfId="105" xr:uid="{00000000-0005-0000-0000-000067000000}"/>
    <cellStyle name="Normal 4 6" xfId="106" xr:uid="{00000000-0005-0000-0000-000068000000}"/>
    <cellStyle name="Normal 4 7" xfId="107" xr:uid="{00000000-0005-0000-0000-000069000000}"/>
    <cellStyle name="Normal 4 8" xfId="108" xr:uid="{00000000-0005-0000-0000-00006A000000}"/>
    <cellStyle name="Normal 5" xfId="109" xr:uid="{00000000-0005-0000-0000-00006B000000}"/>
    <cellStyle name="Normal 5 2" xfId="110" xr:uid="{00000000-0005-0000-0000-00006C000000}"/>
    <cellStyle name="Normal 5 3" xfId="111" xr:uid="{00000000-0005-0000-0000-00006D000000}"/>
    <cellStyle name="Normal 6" xfId="112" xr:uid="{00000000-0005-0000-0000-00006E000000}"/>
    <cellStyle name="Normal 6 2" xfId="113" xr:uid="{00000000-0005-0000-0000-00006F000000}"/>
    <cellStyle name="Normal 7" xfId="114" xr:uid="{00000000-0005-0000-0000-000070000000}"/>
    <cellStyle name="Normal 8" xfId="115" xr:uid="{00000000-0005-0000-0000-000071000000}"/>
    <cellStyle name="Normal 9" xfId="116" xr:uid="{00000000-0005-0000-0000-000072000000}"/>
    <cellStyle name="Note 2" xfId="117" xr:uid="{00000000-0005-0000-0000-000073000000}"/>
    <cellStyle name="Note 2 2" xfId="118" xr:uid="{00000000-0005-0000-0000-000074000000}"/>
    <cellStyle name="Output 2" xfId="119" xr:uid="{00000000-0005-0000-0000-000075000000}"/>
    <cellStyle name="Parent row" xfId="3" xr:uid="{00000000-0005-0000-0000-000076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7E000000}"/>
    <cellStyle name="State" xfId="126" xr:uid="{00000000-0005-0000-0000-00007F000000}"/>
    <cellStyle name="Superscript" xfId="127" xr:uid="{00000000-0005-0000-0000-000080000000}"/>
    <cellStyle name="Table Data" xfId="128" xr:uid="{00000000-0005-0000-0000-000081000000}"/>
    <cellStyle name="Table Head Top" xfId="129" xr:uid="{00000000-0005-0000-0000-000082000000}"/>
    <cellStyle name="Table Hed Side" xfId="130" xr:uid="{00000000-0005-0000-0000-000083000000}"/>
    <cellStyle name="Table title" xfId="7" xr:uid="{00000000-0005-0000-0000-000084000000}"/>
    <cellStyle name="Title 2" xfId="131" xr:uid="{00000000-0005-0000-0000-000085000000}"/>
    <cellStyle name="Title Text" xfId="132" xr:uid="{00000000-0005-0000-0000-000086000000}"/>
    <cellStyle name="Title Text 1" xfId="133" xr:uid="{00000000-0005-0000-0000-000087000000}"/>
    <cellStyle name="Title Text 2" xfId="134" xr:uid="{00000000-0005-0000-0000-000088000000}"/>
    <cellStyle name="Title-1" xfId="16" xr:uid="{00000000-0005-0000-0000-000089000000}"/>
    <cellStyle name="Title-2" xfId="135" xr:uid="{00000000-0005-0000-0000-00008A000000}"/>
    <cellStyle name="Title-3" xfId="136" xr:uid="{00000000-0005-0000-0000-00008B000000}"/>
    <cellStyle name="Total 2" xfId="137" xr:uid="{00000000-0005-0000-0000-00008C000000}"/>
    <cellStyle name="Warning Text 2" xfId="138" xr:uid="{00000000-0005-0000-0000-00008D000000}"/>
    <cellStyle name="Wrap" xfId="139" xr:uid="{00000000-0005-0000-0000-00008E000000}"/>
    <cellStyle name="Wrap Bold" xfId="140" xr:uid="{00000000-0005-0000-0000-00008F000000}"/>
    <cellStyle name="Wrap Title" xfId="141" xr:uid="{00000000-0005-0000-0000-000090000000}"/>
  </cellStyles>
  <dxfs count="6">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EBF1DE"/>
      <color rgb="FFE4DFEC"/>
      <color rgb="FFC5D9F1"/>
      <color rgb="FFB8CC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ts.gov/content/number-us-aircraft-vehicles-vessels-and-other-conveyance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8"/>
  <sheetViews>
    <sheetView topLeftCell="A55" workbookViewId="0">
      <selection activeCell="B21" sqref="B21"/>
    </sheetView>
  </sheetViews>
  <sheetFormatPr defaultRowHeight="15"/>
  <cols>
    <col min="2" max="2" width="73.140625" customWidth="1"/>
  </cols>
  <sheetData>
    <row r="1" spans="1:2">
      <c r="A1" s="1" t="s">
        <v>0</v>
      </c>
    </row>
    <row r="3" spans="1:2">
      <c r="A3" s="1" t="s">
        <v>1</v>
      </c>
      <c r="B3" s="2" t="s">
        <v>1004</v>
      </c>
    </row>
    <row r="4" spans="1:2">
      <c r="B4" t="s">
        <v>26</v>
      </c>
    </row>
    <row r="5" spans="1:2">
      <c r="B5" s="3">
        <v>2021</v>
      </c>
    </row>
    <row r="6" spans="1:2">
      <c r="B6" t="s">
        <v>1009</v>
      </c>
    </row>
    <row r="7" spans="1:2">
      <c r="B7" t="s">
        <v>201</v>
      </c>
    </row>
    <row r="8" spans="1:2">
      <c r="B8" t="s">
        <v>1007</v>
      </c>
    </row>
    <row r="10" spans="1:2">
      <c r="B10" s="2" t="s">
        <v>1005</v>
      </c>
    </row>
    <row r="11" spans="1:2">
      <c r="B11" t="s">
        <v>26</v>
      </c>
    </row>
    <row r="12" spans="1:2">
      <c r="B12" s="3">
        <v>2021</v>
      </c>
    </row>
    <row r="13" spans="1:2">
      <c r="B13" t="s">
        <v>1009</v>
      </c>
    </row>
    <row r="14" spans="1:2">
      <c r="B14" t="s">
        <v>201</v>
      </c>
    </row>
    <row r="15" spans="1:2">
      <c r="B15" t="s">
        <v>1006</v>
      </c>
    </row>
    <row r="17" spans="2:3">
      <c r="B17" s="2" t="s">
        <v>260</v>
      </c>
      <c r="C17" t="s">
        <v>1613</v>
      </c>
    </row>
    <row r="18" spans="2:3">
      <c r="B18" t="s">
        <v>186</v>
      </c>
    </row>
    <row r="19" spans="2:3">
      <c r="B19" s="3">
        <v>2019</v>
      </c>
    </row>
    <row r="20" spans="2:3">
      <c r="B20" t="s">
        <v>239</v>
      </c>
    </row>
    <row r="21" spans="2:3">
      <c r="B21" s="35" t="s">
        <v>238</v>
      </c>
    </row>
    <row r="22" spans="2:3">
      <c r="B22" t="s">
        <v>187</v>
      </c>
    </row>
    <row r="24" spans="2:3">
      <c r="B24" s="2" t="s">
        <v>265</v>
      </c>
    </row>
    <row r="25" spans="2:3">
      <c r="B25" t="s">
        <v>261</v>
      </c>
    </row>
    <row r="26" spans="2:3">
      <c r="B26" s="3">
        <v>2013</v>
      </c>
    </row>
    <row r="27" spans="2:3">
      <c r="B27" t="s">
        <v>262</v>
      </c>
    </row>
    <row r="28" spans="2:3">
      <c r="B28" t="s">
        <v>263</v>
      </c>
    </row>
    <row r="29" spans="2:3">
      <c r="B29" t="s">
        <v>264</v>
      </c>
    </row>
    <row r="31" spans="2:3">
      <c r="B31" s="2" t="s">
        <v>217</v>
      </c>
    </row>
    <row r="32" spans="2:3">
      <c r="B32" t="s">
        <v>186</v>
      </c>
    </row>
    <row r="33" spans="2:2">
      <c r="B33" s="3">
        <v>2016</v>
      </c>
    </row>
    <row r="34" spans="2:2">
      <c r="B34" t="s">
        <v>218</v>
      </c>
    </row>
    <row r="35" spans="2:2">
      <c r="B35" t="s">
        <v>219</v>
      </c>
    </row>
    <row r="36" spans="2:2">
      <c r="B36" t="s">
        <v>220</v>
      </c>
    </row>
    <row r="38" spans="2:2">
      <c r="B38" s="2" t="s">
        <v>34</v>
      </c>
    </row>
    <row r="39" spans="2:2">
      <c r="B39" t="s">
        <v>26</v>
      </c>
    </row>
    <row r="40" spans="2:2">
      <c r="B40" s="3">
        <v>2020</v>
      </c>
    </row>
    <row r="41" spans="2:2">
      <c r="B41" t="s">
        <v>275</v>
      </c>
    </row>
    <row r="42" spans="2:2">
      <c r="B42" t="s">
        <v>35</v>
      </c>
    </row>
    <row r="43" spans="2:2">
      <c r="B43" t="s">
        <v>27</v>
      </c>
    </row>
    <row r="45" spans="2:2">
      <c r="B45" s="2" t="s">
        <v>210</v>
      </c>
    </row>
    <row r="46" spans="2:2">
      <c r="B46" t="s">
        <v>212</v>
      </c>
    </row>
    <row r="47" spans="2:2">
      <c r="B47" s="3">
        <v>2014</v>
      </c>
    </row>
    <row r="48" spans="2:2">
      <c r="B48" t="s">
        <v>213</v>
      </c>
    </row>
    <row r="49" spans="1:2">
      <c r="B49" t="s">
        <v>235</v>
      </c>
    </row>
    <row r="50" spans="1:2">
      <c r="B50" t="s">
        <v>211</v>
      </c>
    </row>
    <row r="52" spans="1:2">
      <c r="B52" s="2" t="s">
        <v>6</v>
      </c>
    </row>
    <row r="53" spans="1:2">
      <c r="B53" t="s">
        <v>26</v>
      </c>
    </row>
    <row r="54" spans="1:2">
      <c r="B54" s="3">
        <v>2021</v>
      </c>
    </row>
    <row r="55" spans="1:2">
      <c r="B55" t="s">
        <v>1009</v>
      </c>
    </row>
    <row r="56" spans="1:2">
      <c r="B56" t="s">
        <v>28</v>
      </c>
    </row>
    <row r="57" spans="1:2">
      <c r="B57" t="s">
        <v>1003</v>
      </c>
    </row>
    <row r="59" spans="1:2">
      <c r="A59" s="1" t="s">
        <v>2</v>
      </c>
    </row>
    <row r="60" spans="1:2">
      <c r="A60" t="s">
        <v>3</v>
      </c>
    </row>
    <row r="61" spans="1:2">
      <c r="A61" t="s">
        <v>999</v>
      </c>
    </row>
    <row r="62" spans="1:2">
      <c r="A62" t="s">
        <v>1000</v>
      </c>
    </row>
    <row r="64" spans="1:2">
      <c r="A64" t="s">
        <v>1001</v>
      </c>
    </row>
    <row r="65" spans="1:1">
      <c r="A65" t="s">
        <v>1002</v>
      </c>
    </row>
    <row r="67" spans="1:1">
      <c r="A67" t="s">
        <v>197</v>
      </c>
    </row>
    <row r="68" spans="1:1">
      <c r="A68" t="s">
        <v>221</v>
      </c>
    </row>
    <row r="69" spans="1:1">
      <c r="A69" t="s">
        <v>222</v>
      </c>
    </row>
    <row r="70" spans="1:1">
      <c r="A70" t="s">
        <v>223</v>
      </c>
    </row>
    <row r="72" spans="1:1">
      <c r="A72" t="s">
        <v>225</v>
      </c>
    </row>
    <row r="73" spans="1:1">
      <c r="A73" t="s">
        <v>226</v>
      </c>
    </row>
    <row r="75" spans="1:1">
      <c r="A75" t="s">
        <v>215</v>
      </c>
    </row>
    <row r="76" spans="1:1">
      <c r="A76" t="s">
        <v>216</v>
      </c>
    </row>
    <row r="77" spans="1:1">
      <c r="A77" t="s">
        <v>214</v>
      </c>
    </row>
    <row r="79" spans="1:1">
      <c r="A79" t="s">
        <v>227</v>
      </c>
    </row>
    <row r="80" spans="1:1">
      <c r="A80" t="s">
        <v>228</v>
      </c>
    </row>
    <row r="81" spans="1:2">
      <c r="A81" t="s">
        <v>229</v>
      </c>
    </row>
    <row r="82" spans="1:2">
      <c r="A82" t="s">
        <v>230</v>
      </c>
    </row>
    <row r="84" spans="1:2">
      <c r="A84" t="s">
        <v>198</v>
      </c>
    </row>
    <row r="85" spans="1:2">
      <c r="A85" t="s">
        <v>199</v>
      </c>
    </row>
    <row r="86" spans="1:2">
      <c r="A86" t="s">
        <v>200</v>
      </c>
    </row>
    <row r="88" spans="1:2">
      <c r="A88" t="s">
        <v>240</v>
      </c>
      <c r="B88">
        <v>2020</v>
      </c>
    </row>
  </sheetData>
  <hyperlinks>
    <hyperlink ref="B21"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
  <sheetViews>
    <sheetView workbookViewId="0">
      <selection activeCell="E4" sqref="E4"/>
    </sheetView>
  </sheetViews>
  <sheetFormatPr defaultRowHeight="15"/>
  <cols>
    <col min="1" max="1" width="16.85546875" customWidth="1"/>
    <col min="2" max="2" width="24.42578125" customWidth="1"/>
    <col min="3" max="5" width="16.85546875" customWidth="1"/>
  </cols>
  <sheetData>
    <row r="1" spans="1:5">
      <c r="A1" s="1" t="s">
        <v>202</v>
      </c>
      <c r="B1" s="5" t="s">
        <v>203</v>
      </c>
      <c r="C1" s="5" t="s">
        <v>204</v>
      </c>
      <c r="D1" s="5" t="s">
        <v>205</v>
      </c>
      <c r="E1" s="5" t="s">
        <v>206</v>
      </c>
    </row>
    <row r="2" spans="1:5">
      <c r="A2" t="s">
        <v>207</v>
      </c>
      <c r="B2">
        <v>7</v>
      </c>
      <c r="C2">
        <v>95264</v>
      </c>
      <c r="D2">
        <v>163464</v>
      </c>
      <c r="E2">
        <v>67.599999999999994</v>
      </c>
    </row>
    <row r="3" spans="1:5">
      <c r="A3" t="s">
        <v>208</v>
      </c>
      <c r="B3">
        <v>21</v>
      </c>
      <c r="C3">
        <v>10355</v>
      </c>
      <c r="D3">
        <v>5507</v>
      </c>
      <c r="E3">
        <v>1.4</v>
      </c>
    </row>
    <row r="4" spans="1:5">
      <c r="A4" t="s">
        <v>209</v>
      </c>
      <c r="B4">
        <v>546</v>
      </c>
      <c r="C4">
        <v>32858</v>
      </c>
      <c r="D4">
        <v>12293</v>
      </c>
      <c r="E4">
        <v>2.6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G17"/>
  <sheetViews>
    <sheetView workbookViewId="0">
      <selection activeCell="A17" sqref="A17"/>
    </sheetView>
  </sheetViews>
  <sheetFormatPr defaultRowHeight="15"/>
  <cols>
    <col min="1" max="1" width="14.28515625" customWidth="1"/>
    <col min="2" max="2" width="32.7109375" customWidth="1"/>
  </cols>
  <sheetData>
    <row r="1" spans="1:33">
      <c r="A1">
        <v>10</v>
      </c>
      <c r="B1" t="s">
        <v>78</v>
      </c>
    </row>
    <row r="3" spans="1:33">
      <c r="A3">
        <v>300</v>
      </c>
      <c r="B3" t="s">
        <v>224</v>
      </c>
    </row>
    <row r="5" spans="1:33">
      <c r="A5">
        <f>B14/SUM(B14:B15)</f>
        <v>0.75216927859794647</v>
      </c>
      <c r="B5" t="s">
        <v>267</v>
      </c>
    </row>
    <row r="6" spans="1:33">
      <c r="A6">
        <f>1-A5</f>
        <v>0.24783072140205353</v>
      </c>
      <c r="B6" t="s">
        <v>268</v>
      </c>
    </row>
    <row r="8" spans="1:33">
      <c r="A8">
        <f>SUM(INDEX('AEO 2021 36'!$100:$100,MATCH(About!$B$88,'AEO 2021 36'!$1:$1,0)))/INDEX('AEO 2021 36'!$99:$99,MATCH(About!$B$88,'AEO 2021 36'!$1:$1,0))</f>
        <v>0.80917979367335446</v>
      </c>
      <c r="B8" t="s">
        <v>270</v>
      </c>
    </row>
    <row r="9" spans="1:33">
      <c r="A9">
        <f>SUM(INDEX('AEO 2021 36'!$101:$101,MATCH(About!$B$88,'AEO 2021 36'!$1:$1,0)))/INDEX('AEO 2021 36'!$99:$99,MATCH(About!$B$88,'AEO 2021 36'!$1:$1,0))</f>
        <v>0.19082019101102368</v>
      </c>
      <c r="B9" t="s">
        <v>269</v>
      </c>
    </row>
    <row r="10" spans="1:33">
      <c r="A10" s="20"/>
    </row>
    <row r="11" spans="1:33">
      <c r="A11" t="s">
        <v>271</v>
      </c>
      <c r="B11" s="21">
        <v>0.32500000000000001</v>
      </c>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row>
    <row r="12" spans="1:33">
      <c r="A12" t="s">
        <v>272</v>
      </c>
      <c r="B12" s="21">
        <v>0.95</v>
      </c>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row>
    <row r="14" spans="1:33">
      <c r="A14" t="s">
        <v>273</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27059580550000.004</v>
      </c>
      <c r="Q14">
        <v>27266110550000</v>
      </c>
      <c r="R14">
        <v>27465376850000</v>
      </c>
      <c r="S14">
        <v>27656835100000</v>
      </c>
      <c r="T14">
        <v>27848192650000</v>
      </c>
      <c r="U14">
        <v>28027393050000</v>
      </c>
      <c r="V14">
        <v>28200800350000</v>
      </c>
      <c r="W14">
        <v>28377071900000</v>
      </c>
      <c r="X14">
        <v>28541799050000</v>
      </c>
      <c r="Y14">
        <v>28696612000000.004</v>
      </c>
      <c r="Z14">
        <v>28851625400000</v>
      </c>
      <c r="AA14">
        <v>29000824800000</v>
      </c>
      <c r="AB14">
        <v>29146531050000</v>
      </c>
      <c r="AC14">
        <v>29301301249999.996</v>
      </c>
      <c r="AD14">
        <v>29458844500000</v>
      </c>
      <c r="AE14">
        <v>29624205300000</v>
      </c>
      <c r="AF14">
        <v>29799374850000.004</v>
      </c>
      <c r="AG14">
        <v>29981629500000</v>
      </c>
    </row>
    <row r="15" spans="1:33">
      <c r="A15" t="s">
        <v>274</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11366518150000.002</v>
      </c>
      <c r="AF15">
        <v>11475964175000</v>
      </c>
      <c r="AG15">
        <v>11576012825000</v>
      </c>
    </row>
    <row r="17" spans="1:1">
      <c r="A17"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21"/>
  <sheetViews>
    <sheetView tabSelected="1" workbookViewId="0">
      <selection activeCell="H3" sqref="H3"/>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19" t="s">
        <v>266</v>
      </c>
      <c r="B1" s="5" t="s">
        <v>10</v>
      </c>
      <c r="C1" s="5" t="s">
        <v>11</v>
      </c>
      <c r="D1" s="5" t="s">
        <v>12</v>
      </c>
      <c r="E1" s="5" t="s">
        <v>13</v>
      </c>
      <c r="F1" s="5" t="s">
        <v>14</v>
      </c>
      <c r="G1" s="5" t="s">
        <v>242</v>
      </c>
      <c r="H1" s="5" t="s">
        <v>243</v>
      </c>
    </row>
    <row r="2" spans="1:10">
      <c r="A2" s="1" t="s">
        <v>4</v>
      </c>
      <c r="B2" s="6">
        <f>(SUM(INDEX('AEO 2021 39'!$22:$24,0,MATCH(About!$B$88,'AEO 2021 39'!$1:$1,0)))+SUM(INDEX('AEO 2021 39'!$44:$46,0,MATCH(About!$B$88,'AEO 2021 39'!$1:$1,0))))*1000000</f>
        <v>878899.00000000012</v>
      </c>
      <c r="C2" s="6">
        <f>(SUM(INDEX('AEO 2021 39'!$29:$30,0,MATCH(About!$B$88,'AEO 2021 39'!$1:$1,0)))+SUM(INDEX('AEO 2021 39'!$51:$52,0,MATCH(About!$B$88,'AEO 2021 39'!$1:$1,0))))*1000000</f>
        <v>97967</v>
      </c>
      <c r="D2" s="6">
        <f>SUM(INDEX('AEO 2021 39'!$17:$17,MATCH(About!$B$88,'AEO 2021 39'!$1:$1,0)),INDEX('AEO 2021 39'!$21:$21,MATCH(About!$B$88,'AEO 2021 39'!$1:$1,0)),INDEX('AEO 2021 39'!$28:$28,MATCH(About!$B$88,'AEO 2021 39'!$1:$1,0)),INDEX('AEO 2021 39'!$39:$39,MATCH(About!$B$88,'AEO 2021 39'!$1:$1,0)),INDEX('AEO 2021 39'!$50:$50,MATCH(About!$B$88,'AEO 2021 39'!$1:$1,0)),INDEX('AEO 2021 39'!$43:$43,MATCH(About!$B$88,'AEO 2021 39'!$1:$1,0)))*1000000</f>
        <v>254657419</v>
      </c>
      <c r="E2" s="6">
        <f>(INDEX('AEO 2021 39'!$18:$18,MATCH(About!$B$88,'AEO 2021 39'!$1:$1,0))+INDEX('AEO 2021 39'!$40:$40,MATCH(About!$B$88,'AEO 2021 39'!$1:$1,0)))*1000000</f>
        <v>1084721</v>
      </c>
      <c r="F2" s="6">
        <f>(SUM(INDEX('AEO 2021 39'!$25:$26,0,MATCH(About!$B$88,'AEO 2021 39'!$1:$1,0)))+SUM(INDEX('AEO 2021 39'!$47:$48,0,MATCH(About!$B$88,'AEO 2021 39'!$1:$1,0))))*1000000</f>
        <v>608975</v>
      </c>
      <c r="G2" s="6">
        <f>(SUM(INDEX('AEO 2021 39'!$31:$32,0,MATCH(About!$B$88,'AEO 2021 39'!$1:$1,0)))+SUM(INDEX('AEO 2021 39'!$53:$54,0,MATCH(About!$B$88,'AEO 2021 39'!$1:$1,0))))*1000000</f>
        <v>82014.999999999985</v>
      </c>
      <c r="H2" s="6">
        <f>(SUM(INDEX('AEO 2021 39'!$34:$34,0,MATCH(About!$B$88,'AEO 2021 39'!$1:$1,0)))+SUM(INDEX('AEO 2021 39'!$56:$56,0,MATCH(About!$B$88,'AEO 2021 39'!$1:$1,0))))*1000000</f>
        <v>7638</v>
      </c>
      <c r="J2" s="54"/>
    </row>
    <row r="3" spans="1:10">
      <c r="A3" s="1" t="s">
        <v>5</v>
      </c>
      <c r="B3" s="6">
        <f>Misc!A3</f>
        <v>300</v>
      </c>
      <c r="C3" s="6">
        <f>SUM(INDEX('AEO 2021 36'!$66:$66,MATCH(About!$B$88,'AEO 2021 36'!$1:$1,0)),INDEX('AEO 2021 36'!$74:$74,MATCH(About!$B$88,'AEO 2021 36'!$1:$1,0)),INDEX('AEO 2021 36'!$82:$82,MATCH(About!$B$88,'AEO 2021 36'!$1:$1,0)))/INDEX('AEO 2021 36'!$61:$61,MATCH(About!$B$88,'AEO 2021 36'!$1:$1,0))*INDEX('NTS 1-11'!$12:$12,MATCH(About!$B$88,'NTS 1-11'!$2:$2,0))</f>
        <v>142618.8307345309</v>
      </c>
      <c r="D3" s="6">
        <f>SUM(INDEX('AEO 2021 36'!$63:$63,MATCH(About!$B$88,'AEO 2021 36'!$1:$1,0)),INDEX('AEO 2021 36'!$71:$71,MATCH(About!$B$88,'AEO 2021 36'!$1:$1,0)),INDEX('AEO 2021 36'!$79:$79,MATCH(About!$B$88,'AEO 2021 36'!$1:$1,0)))/INDEX('AEO 2021 36'!$61:$61,MATCH(About!$B$88,'AEO 2021 36'!$1:$1,0))*INDEX('NTS 1-11'!$12:$12,MATCH(About!$B$88,'NTS 1-11'!$2:$2,0))</f>
        <v>100403.17008274974</v>
      </c>
      <c r="E3" s="6">
        <f>SUM(INDEX('AEO 2021 36'!$65:$65,MATCH(About!$B$88,'AEO 2021 36'!$1:$1,0)),INDEX('AEO 2021 36'!$73:$73,MATCH(About!$B$88,'AEO 2021 36'!$1:$1,0)),INDEX('AEO 2021 36'!$81:$81,MATCH(About!$B$88,'AEO 2021 36'!$1:$1,0)))/INDEX('AEO 2021 36'!$61:$61,MATCH(About!$B$88,'AEO 2021 36'!$1:$1,0))*INDEX('NTS 1-11'!$12:$12,MATCH(About!$B$88,'NTS 1-11'!$2:$2,0))</f>
        <v>760039.90490723506</v>
      </c>
      <c r="F3" s="6">
        <v>0</v>
      </c>
      <c r="G3" s="6">
        <f>SUM(INDEX('AEO 2021 36'!$67:$67,MATCH(About!$B$88,'AEO 2021 36'!$1:$1,0)),INDEX('AEO 2021 36'!$75:$75,MATCH(About!$B$88,'AEO 2021 36'!$1:$1,0)),INDEX('AEO 2021 36'!$83:$83,MATCH(About!$B$88,'AEO 2021 36'!$1:$1,0)))/INDEX('AEO 2021 36'!$61:$61,MATCH(About!$B$88,'AEO 2021 36'!$1:$1,0))*INDEX('NTS 1-11'!$12:$12,MATCH(About!$B$88,'NTS 1-11'!$2:$2,0))</f>
        <v>7242.0778798241154</v>
      </c>
      <c r="H3" s="6">
        <f>SUM(INDEX('AEO 2021 36'!$69:$69,MATCH(About!$B$88,'AEO 2021 36'!$1:$1,0)),INDEX('AEO 2021 36'!$77:$77,MATCH(About!$B$88,'AEO 2021 36'!$1:$1,0)),INDEX('AEO 2021 36'!$85:$85,MATCH(About!$B$88,'AEO 2021 36'!$1:$1,0)))/INDEX('AEO 2021 36'!$61:$61,MATCH(About!$B$88,'AEO 2021 36'!$1:$1,0))*INDEX('NTS 1-11'!$12:$12,MATCH(About!$B$88,'NTS 1-11'!$2:$2,0))</f>
        <v>85.609939732677148</v>
      </c>
      <c r="J3" s="54"/>
    </row>
    <row r="4" spans="1:10">
      <c r="A4" s="1" t="s">
        <v>6</v>
      </c>
      <c r="B4" s="6">
        <v>0</v>
      </c>
      <c r="C4" s="6">
        <v>0</v>
      </c>
      <c r="D4" s="6">
        <v>0</v>
      </c>
      <c r="E4" s="6">
        <f>INDEX('AEO 2021 48'!$70:$70,MATCH(About!$B$88,'AEO 2021 48'!$1:$1,0))</f>
        <v>2120.6909179999998</v>
      </c>
      <c r="F4" s="6">
        <v>0</v>
      </c>
      <c r="G4" s="6">
        <v>0</v>
      </c>
      <c r="H4" s="6">
        <v>0</v>
      </c>
      <c r="J4" s="54"/>
    </row>
    <row r="5" spans="1:10">
      <c r="A5" s="1" t="s">
        <v>7</v>
      </c>
      <c r="B5" s="6">
        <f>(SUM(INDEX('NTS 1-11'!$15:$15,MATCH(About!$B$88,'NTS 1-11'!$2:$2,0)),INDEX('NTS 1-11'!$16:$16,MATCH(About!$B$88,'NTS 1-11'!$2:$2,0)),INDEX('NTS 1-11'!$18:$18,MATCH(About!$B$88,'NTS 1-11'!$2:$2,0)))/Misc!A1+INDEX('NTS 1-11'!$27:$27,MATCH(About!$B$88,'NTS 1-11'!$2:$2,0)))*Misc!A5</f>
        <v>1897.4974391190394</v>
      </c>
      <c r="C5" s="6">
        <v>0</v>
      </c>
      <c r="D5" s="6">
        <v>0</v>
      </c>
      <c r="E5" s="6">
        <f>(SUM(INDEX('NTS 1-11'!$15:$15,MATCH(About!$B$88,'NTS 1-11'!$2:$2,0)),INDEX('NTS 1-11'!$16:$16,MATCH(About!$B$88,'NTS 1-11'!$2:$2,0)),INDEX('NTS 1-11'!$18:$18,MATCH(About!$B$88,'NTS 1-11'!$2:$2,0)))/Misc!A1+INDEX('NTS 1-11'!$27:$27,MATCH(About!$B$88,'NTS 1-11'!$2:$2,0)))*Misc!A6</f>
        <v>625.20256088096039</v>
      </c>
      <c r="F5" s="6">
        <v>0</v>
      </c>
      <c r="G5" s="6">
        <v>0</v>
      </c>
      <c r="H5" s="6">
        <v>0</v>
      </c>
      <c r="J5" s="54"/>
    </row>
    <row r="6" spans="1:10">
      <c r="A6" s="1" t="s">
        <v>8</v>
      </c>
      <c r="B6" s="6">
        <v>0</v>
      </c>
      <c r="C6" s="6">
        <v>0</v>
      </c>
      <c r="D6" s="6">
        <f>SUM('NRBS 40'!B5,'NRBS 40'!B7,'NRBS 40'!B8)*1000*Misc!A8</f>
        <v>10280629.278619969</v>
      </c>
      <c r="E6" s="6">
        <f>SUM('NRBS 40'!B5,'NRBS 40'!B7,'NRBS 40'!B8)*1000*Misc!A9</f>
        <v>2424370.5267950557</v>
      </c>
      <c r="F6" s="6">
        <v>0</v>
      </c>
      <c r="G6" s="6">
        <v>0</v>
      </c>
      <c r="H6" s="6">
        <v>0</v>
      </c>
      <c r="J6" s="54"/>
    </row>
    <row r="7" spans="1:10">
      <c r="A7" s="1" t="s">
        <v>9</v>
      </c>
      <c r="B7" s="6">
        <v>0</v>
      </c>
      <c r="C7" s="6">
        <v>0</v>
      </c>
      <c r="D7" s="6">
        <f>'NTS 1-11'!AK8</f>
        <v>8596314</v>
      </c>
      <c r="E7" s="6">
        <v>0</v>
      </c>
      <c r="F7" s="6">
        <v>0</v>
      </c>
      <c r="G7" s="6">
        <v>0</v>
      </c>
      <c r="H7" s="6">
        <v>0</v>
      </c>
      <c r="J7" s="54"/>
    </row>
    <row r="9" spans="1:10">
      <c r="B9" s="6"/>
      <c r="C9" s="6"/>
      <c r="D9" s="6"/>
      <c r="E9" s="6"/>
      <c r="F9" s="6"/>
      <c r="G9" s="6"/>
      <c r="H9" s="6"/>
    </row>
    <row r="17" spans="2:8">
      <c r="B17" s="54"/>
      <c r="C17" s="54"/>
      <c r="D17" s="54"/>
      <c r="E17" s="54"/>
      <c r="F17" s="54"/>
      <c r="G17" s="54"/>
      <c r="H17" s="54"/>
    </row>
    <row r="18" spans="2:8">
      <c r="B18" s="54"/>
      <c r="C18" s="54"/>
      <c r="D18" s="54"/>
      <c r="E18" s="54"/>
      <c r="F18" s="54"/>
      <c r="G18" s="54"/>
      <c r="H18" s="54"/>
    </row>
    <row r="19" spans="2:8">
      <c r="B19" s="54"/>
      <c r="C19" s="54"/>
      <c r="D19" s="54"/>
      <c r="E19" s="54"/>
      <c r="F19" s="54"/>
      <c r="G19" s="54"/>
      <c r="H19" s="54"/>
    </row>
    <row r="20" spans="2:8">
      <c r="B20" s="54"/>
      <c r="C20" s="54"/>
      <c r="D20" s="54"/>
      <c r="E20" s="54"/>
      <c r="F20" s="54"/>
      <c r="G20" s="54"/>
      <c r="H20" s="54"/>
    </row>
    <row r="21" spans="2:8">
      <c r="B21" s="54"/>
      <c r="C21" s="54"/>
      <c r="D21" s="54"/>
      <c r="E21" s="54"/>
      <c r="F21" s="54"/>
      <c r="G21" s="54"/>
      <c r="H21" s="5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J7"/>
  <sheetViews>
    <sheetView workbookViewId="0">
      <selection activeCell="C2" sqref="C2"/>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19" t="s">
        <v>266</v>
      </c>
      <c r="B1" s="5" t="s">
        <v>10</v>
      </c>
      <c r="C1" s="5" t="s">
        <v>11</v>
      </c>
      <c r="D1" s="5" t="s">
        <v>12</v>
      </c>
      <c r="E1" s="5" t="s">
        <v>13</v>
      </c>
      <c r="F1" s="5" t="s">
        <v>14</v>
      </c>
      <c r="G1" s="5" t="s">
        <v>242</v>
      </c>
      <c r="H1" s="5" t="s">
        <v>243</v>
      </c>
    </row>
    <row r="2" spans="1:10">
      <c r="A2" s="1" t="s">
        <v>4</v>
      </c>
      <c r="B2" s="6">
        <f>SUM(INDEX('AEO 2021 45'!66:66,0,MATCH(About!$B$88,'AEO 2021 45'!1:1,0)))*1000+SUM(INDEX('AEO 2021 49'!$139:$139,MATCH(About!$B$88,'AEO 2021 49'!$1:$1,0)),INDEX('AEO 2021 49'!$150:$150,MATCH(About!$B$88,'AEO 2021 49'!$1:$1,0)))*10^6</f>
        <v>1500.7950000000001</v>
      </c>
      <c r="C2" s="6">
        <f>SUM(INDEX('AEO 2021 45'!64:64,0,MATCH(About!$B$88,'AEO 2021 45'!1:1,0)))*1000+SUM(INDEX('AEO 2021 49'!$137:$137,MATCH(About!$B$88,'AEO 2021 49'!$1:$1,0)),INDEX('AEO 2021 49'!$148:$148,MATCH(About!$B$88,'AEO 2021 49'!$1:$1,0)))*10^6</f>
        <v>15152.819</v>
      </c>
      <c r="D2" s="6">
        <f>SUM(INDEX('AEO 2021 45'!61:61,MATCH(About!$B$88,'AEO 2021 45'!1:1,0)),INDEX('AEO 2021 45'!65:65,MATCH(About!$B$88,'AEO 2021 45'!1:1,0)))*1000+SUM(INDEX('AEO 2021 49'!$135:$135,MATCH(About!$B$88,'AEO 2021 49'!$1:$1,0)),INDEX('AEO 2021 49'!$138:$138,MATCH(About!$B$88,'AEO 2021 49'!$1:$1,0)),INDEX('AEO 2021 49'!$146:$146,MATCH(About!$B$88,'AEO 2021 49'!$1:$1,0)),INDEX('AEO 2021 49'!$149:$149,MATCH(About!$B$88,'AEO 2021 49'!$1:$1,0)))*10^6</f>
        <v>12396598.304</v>
      </c>
      <c r="E2" s="6">
        <f>INDEX('AEO 2021 45'!62:62,MATCH(About!$B$88,'AEO 2021 45'!$1:$1,0))*1000+SUM(INDEX('AEO 2021 49'!$134:$134,MATCH(About!$B$88,'AEO 2021 49'!$1:$1,0)),INDEX('AEO 2021 49'!$145:$145,MATCH(About!$B$88,'AEO 2021 49'!$1:$1,0)))*10^6</f>
        <v>10118227.405999999</v>
      </c>
      <c r="F2" s="6">
        <f>INDEX('AEO 2021 45'!67:67,MATCH(About!$B$88,'AEO 2021 45'!$1:$1,0))*1000+INDEX('AEO 2021 45'!68:68,MATCH(About!$B$88,'AEO 2021 45'!$1:$1,0))*1000+SUM(SUM(INDEX('AEO 2021 49'!$140:$141,0,MATCH(About!$B$88,'AEO 2021 49'!1:1,0))),SUM(INDEX('AEO 2021 49'!$151:$152,0,MATCH(About!$B$88,'AEO 2021 49'!1:1,0))))*10^6</f>
        <v>2848.8989999999999</v>
      </c>
      <c r="G2" s="6">
        <f>SUM(INDEX('AEO 2021 45'!63:63,0,MATCH(About!$B$88,'AEO 2021 45'!1:1,0)))*1000+SUM(INDEX('AEO 2021 49'!$136:$136,MATCH(About!$B$88,'AEO 2021 49'!$1:$1,0)),INDEX('AEO 2021 49'!$147:$147,MATCH(About!$B$88,'AEO 2021 49'!$1:$1,0)))*10^6</f>
        <v>5509.268</v>
      </c>
      <c r="H2" s="6">
        <f>SUM(INDEX('AEO 2021 45'!69:69,0,MATCH(About!$B$88,'AEO 2021 45'!1:1,0)))*1000+SUM(INDEX('AEO 2021 49'!$142:$142,MATCH(About!$B$88,'AEO 2021 49'!$1:$1,0)),INDEX('AEO 2021 49'!$153:$153,MATCH(About!$B$88,'AEO 2021 49'!$1:$1,0)))*10^6</f>
        <v>286</v>
      </c>
      <c r="J2" s="54"/>
    </row>
    <row r="3" spans="1:10">
      <c r="A3" s="1" t="s">
        <v>5</v>
      </c>
      <c r="B3" s="6">
        <f>INDEX('AEO 2021 49'!$161:$161,MATCH(About!$B$88,'AEO 2021 49'!$1:$1,0))*10^6</f>
        <v>113</v>
      </c>
      <c r="C3" s="6">
        <f>INDEX('AEO 2021 49'!$159:$159,MATCH(About!$B$88,'AEO 2021 49'!$1:$1,0))*10^6</f>
        <v>44406</v>
      </c>
      <c r="D3" s="6">
        <f>SUM(INDEX('AEO 2021 49'!$157:$157,MATCH(About!$B$88,'AEO 2021 49'!$1:$1,0)),INDEX('AEO 2021 49'!$160:$160,MATCH(About!$B$88,'AEO 2021 49'!$1:$1,0)))*10^6</f>
        <v>47628</v>
      </c>
      <c r="E3" s="6">
        <f>INDEX('AEO 2021 49'!$156:$156,MATCH(About!$B$88,'AEO 2021 49'!$1:$1,0))*10^6</f>
        <v>4927361</v>
      </c>
      <c r="F3" s="6">
        <f>SUM(INDEX('AEO 2021 49'!$162:$163,0,MATCH(About!$B$88,'AEO 2021 49'!1:1,0)))*10^6</f>
        <v>501.00000000000006</v>
      </c>
      <c r="G3" s="6">
        <f>INDEX('AEO 2021 49'!$158:$158,MATCH(About!$B$88,'AEO 2021 49'!$1:$1,0))*10^6</f>
        <v>3747</v>
      </c>
      <c r="H3" s="6">
        <f>INDEX('AEO 2021 49'!$164:$164,MATCH(About!$B$88,'AEO 2021 49'!$1:$1,0))*10^6</f>
        <v>297</v>
      </c>
      <c r="J3" s="54"/>
    </row>
    <row r="4" spans="1:10">
      <c r="A4" s="1" t="s">
        <v>6</v>
      </c>
      <c r="B4" s="6">
        <v>0</v>
      </c>
      <c r="C4" s="6">
        <v>0</v>
      </c>
      <c r="D4" s="6">
        <v>0</v>
      </c>
      <c r="E4" s="6">
        <f>INDEX('AEO 2021 48'!$178:$178,MATCH(About!$B$88,'AEO 2021 48'!$1:$1,0))</f>
        <v>1152.675293</v>
      </c>
      <c r="F4" s="6">
        <v>0</v>
      </c>
      <c r="G4" s="6">
        <v>0</v>
      </c>
      <c r="H4" s="6">
        <v>0</v>
      </c>
      <c r="J4" s="54"/>
    </row>
    <row r="5" spans="1:10">
      <c r="A5" s="1" t="s">
        <v>7</v>
      </c>
      <c r="B5" s="6">
        <v>0</v>
      </c>
      <c r="C5" s="6">
        <v>0</v>
      </c>
      <c r="D5" s="6">
        <v>0</v>
      </c>
      <c r="E5" s="6">
        <f>INDEX('NTS 1-11'!$23:$23,MATCH(About!$B$88,'NTS 1-11'!$2:$2,0))*(SUM(FRA!E2:E4)/FRA!E2)</f>
        <v>24937.136094674559</v>
      </c>
      <c r="F5" s="6">
        <v>0</v>
      </c>
      <c r="G5" s="6">
        <v>0</v>
      </c>
      <c r="H5" s="6">
        <v>0</v>
      </c>
      <c r="J5" s="54"/>
    </row>
    <row r="6" spans="1:10">
      <c r="A6" s="1" t="s">
        <v>8</v>
      </c>
      <c r="B6" s="6">
        <v>0</v>
      </c>
      <c r="C6" s="6">
        <v>0</v>
      </c>
      <c r="D6" s="6">
        <v>0</v>
      </c>
      <c r="E6" s="6">
        <f>SUM(INDEX('NTS 1-11'!30:31,0,MATCH(About!$B$88,'NTS 1-11'!2:2,0)))</f>
        <v>10524</v>
      </c>
      <c r="F6" s="6">
        <v>0</v>
      </c>
      <c r="G6" s="6">
        <v>0</v>
      </c>
      <c r="H6" s="6">
        <v>0</v>
      </c>
      <c r="J6" s="54"/>
    </row>
    <row r="7" spans="1:10">
      <c r="A7" s="1" t="s">
        <v>9</v>
      </c>
      <c r="B7" s="6">
        <v>0</v>
      </c>
      <c r="C7" s="6">
        <v>0</v>
      </c>
      <c r="D7" s="6">
        <v>0</v>
      </c>
      <c r="E7" s="6">
        <v>0</v>
      </c>
      <c r="F7" s="6">
        <v>0</v>
      </c>
      <c r="G7" s="6">
        <v>0</v>
      </c>
      <c r="H7" s="6">
        <v>0</v>
      </c>
      <c r="J7" s="5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97"/>
  <sheetViews>
    <sheetView workbookViewId="0">
      <selection activeCell="E18" sqref="E18"/>
    </sheetView>
  </sheetViews>
  <sheetFormatPr defaultColWidth="10.7109375" defaultRowHeight="15" customHeight="1"/>
  <sheetData>
    <row r="1" spans="1:34" ht="15" customHeight="1" thickBot="1">
      <c r="B1" s="23" t="s">
        <v>1008</v>
      </c>
      <c r="C1" s="24">
        <v>2020</v>
      </c>
      <c r="D1" s="24">
        <v>2021</v>
      </c>
      <c r="E1" s="24">
        <v>2022</v>
      </c>
      <c r="F1" s="24">
        <v>2023</v>
      </c>
      <c r="G1" s="24">
        <v>2024</v>
      </c>
      <c r="H1" s="24">
        <v>2025</v>
      </c>
      <c r="I1" s="24">
        <v>2026</v>
      </c>
      <c r="J1" s="24">
        <v>2027</v>
      </c>
      <c r="K1" s="24">
        <v>2028</v>
      </c>
      <c r="L1" s="24">
        <v>2029</v>
      </c>
      <c r="M1" s="24">
        <v>2030</v>
      </c>
      <c r="N1" s="24">
        <v>2031</v>
      </c>
      <c r="O1" s="24">
        <v>2032</v>
      </c>
      <c r="P1" s="24">
        <v>2033</v>
      </c>
      <c r="Q1" s="24">
        <v>2034</v>
      </c>
      <c r="R1" s="24">
        <v>2035</v>
      </c>
      <c r="S1" s="24">
        <v>2036</v>
      </c>
      <c r="T1" s="24">
        <v>2037</v>
      </c>
      <c r="U1" s="24">
        <v>2038</v>
      </c>
      <c r="V1" s="24">
        <v>2039</v>
      </c>
      <c r="W1" s="24">
        <v>2040</v>
      </c>
      <c r="X1" s="24">
        <v>2041</v>
      </c>
      <c r="Y1" s="24">
        <v>2042</v>
      </c>
      <c r="Z1" s="24">
        <v>2043</v>
      </c>
      <c r="AA1" s="24">
        <v>2044</v>
      </c>
      <c r="AB1" s="24">
        <v>2045</v>
      </c>
      <c r="AC1" s="24">
        <v>2046</v>
      </c>
      <c r="AD1" s="24">
        <v>2047</v>
      </c>
      <c r="AE1" s="24">
        <v>2048</v>
      </c>
      <c r="AF1" s="24">
        <v>2049</v>
      </c>
      <c r="AG1" s="24">
        <v>2050</v>
      </c>
    </row>
    <row r="2" spans="1:34" ht="15" customHeight="1" thickTop="1"/>
    <row r="3" spans="1:34" ht="15" customHeight="1">
      <c r="C3" s="59" t="s">
        <v>25</v>
      </c>
      <c r="D3" s="59" t="s">
        <v>1009</v>
      </c>
      <c r="E3" s="59"/>
      <c r="F3" s="59"/>
      <c r="G3" s="59"/>
      <c r="H3" s="59"/>
    </row>
    <row r="4" spans="1:34" ht="15" customHeight="1">
      <c r="C4" s="59" t="s">
        <v>24</v>
      </c>
      <c r="D4" s="59" t="s">
        <v>1010</v>
      </c>
      <c r="E4" s="59"/>
      <c r="F4" s="59"/>
      <c r="G4" s="59" t="s">
        <v>1011</v>
      </c>
      <c r="H4" s="59"/>
    </row>
    <row r="5" spans="1:34" ht="15" customHeight="1">
      <c r="C5" s="59" t="s">
        <v>23</v>
      </c>
      <c r="D5" s="59" t="s">
        <v>1012</v>
      </c>
      <c r="E5" s="59"/>
      <c r="F5" s="59"/>
      <c r="G5" s="59"/>
      <c r="H5" s="59"/>
    </row>
    <row r="6" spans="1:34" ht="15" customHeight="1">
      <c r="C6" s="59" t="s">
        <v>22</v>
      </c>
      <c r="D6" s="59"/>
      <c r="E6" s="59" t="s">
        <v>1013</v>
      </c>
      <c r="F6" s="59"/>
      <c r="G6" s="59"/>
      <c r="H6" s="59"/>
    </row>
    <row r="7" spans="1:34" ht="15" customHeight="1">
      <c r="C7" s="59"/>
      <c r="D7" s="59"/>
      <c r="E7" s="59"/>
      <c r="F7" s="59"/>
      <c r="G7" s="59"/>
      <c r="H7" s="59"/>
    </row>
    <row r="10" spans="1:34" ht="15" customHeight="1">
      <c r="A10" s="16" t="s">
        <v>185</v>
      </c>
      <c r="B10" s="25" t="s">
        <v>184</v>
      </c>
      <c r="AH10" s="60" t="s">
        <v>1014</v>
      </c>
    </row>
    <row r="11" spans="1:34" ht="15" customHeight="1">
      <c r="B11" s="23" t="s">
        <v>21</v>
      </c>
      <c r="AH11" s="60" t="s">
        <v>1015</v>
      </c>
    </row>
    <row r="12" spans="1:34" ht="15" customHeight="1">
      <c r="B12" s="23" t="s">
        <v>21</v>
      </c>
      <c r="C12" s="3" t="s">
        <v>21</v>
      </c>
      <c r="D12" s="3" t="s">
        <v>21</v>
      </c>
      <c r="E12" s="3" t="s">
        <v>21</v>
      </c>
      <c r="F12" s="3" t="s">
        <v>21</v>
      </c>
      <c r="G12" s="3" t="s">
        <v>21</v>
      </c>
      <c r="H12" s="3" t="s">
        <v>21</v>
      </c>
      <c r="I12" s="3" t="s">
        <v>21</v>
      </c>
      <c r="J12" s="3" t="s">
        <v>21</v>
      </c>
      <c r="K12" s="3" t="s">
        <v>21</v>
      </c>
      <c r="L12" s="3" t="s">
        <v>21</v>
      </c>
      <c r="M12" s="3" t="s">
        <v>21</v>
      </c>
      <c r="N12" s="3" t="s">
        <v>21</v>
      </c>
      <c r="O12" s="3" t="s">
        <v>21</v>
      </c>
      <c r="P12" s="3" t="s">
        <v>21</v>
      </c>
      <c r="Q12" s="3" t="s">
        <v>21</v>
      </c>
      <c r="R12" s="3" t="s">
        <v>21</v>
      </c>
      <c r="S12" s="3" t="s">
        <v>21</v>
      </c>
      <c r="T12" s="3" t="s">
        <v>21</v>
      </c>
      <c r="U12" s="3" t="s">
        <v>21</v>
      </c>
      <c r="V12" s="3" t="s">
        <v>21</v>
      </c>
      <c r="W12" s="3" t="s">
        <v>21</v>
      </c>
      <c r="X12" s="3" t="s">
        <v>21</v>
      </c>
      <c r="Y12" s="3" t="s">
        <v>21</v>
      </c>
      <c r="Z12" s="3" t="s">
        <v>21</v>
      </c>
      <c r="AA12" s="3" t="s">
        <v>21</v>
      </c>
      <c r="AB12" s="3" t="s">
        <v>21</v>
      </c>
      <c r="AC12" s="3" t="s">
        <v>21</v>
      </c>
      <c r="AD12" s="3" t="s">
        <v>21</v>
      </c>
      <c r="AE12" s="3" t="s">
        <v>21</v>
      </c>
      <c r="AF12" s="3" t="s">
        <v>21</v>
      </c>
      <c r="AG12" s="3" t="s">
        <v>21</v>
      </c>
      <c r="AH12" s="60" t="s">
        <v>1016</v>
      </c>
    </row>
    <row r="13" spans="1:34" ht="15" customHeight="1" thickBot="1">
      <c r="B13" s="24" t="s">
        <v>183</v>
      </c>
      <c r="C13" s="24">
        <v>2020</v>
      </c>
      <c r="D13" s="24">
        <v>2021</v>
      </c>
      <c r="E13" s="24">
        <v>2022</v>
      </c>
      <c r="F13" s="24">
        <v>2023</v>
      </c>
      <c r="G13" s="24">
        <v>2024</v>
      </c>
      <c r="H13" s="24">
        <v>2025</v>
      </c>
      <c r="I13" s="24">
        <v>2026</v>
      </c>
      <c r="J13" s="24">
        <v>2027</v>
      </c>
      <c r="K13" s="24">
        <v>2028</v>
      </c>
      <c r="L13" s="24">
        <v>2029</v>
      </c>
      <c r="M13" s="24">
        <v>2030</v>
      </c>
      <c r="N13" s="24">
        <v>2031</v>
      </c>
      <c r="O13" s="24">
        <v>2032</v>
      </c>
      <c r="P13" s="24">
        <v>2033</v>
      </c>
      <c r="Q13" s="24">
        <v>2034</v>
      </c>
      <c r="R13" s="24">
        <v>2035</v>
      </c>
      <c r="S13" s="24">
        <v>2036</v>
      </c>
      <c r="T13" s="24">
        <v>2037</v>
      </c>
      <c r="U13" s="24">
        <v>2038</v>
      </c>
      <c r="V13" s="24">
        <v>2039</v>
      </c>
      <c r="W13" s="24">
        <v>2040</v>
      </c>
      <c r="X13" s="24">
        <v>2041</v>
      </c>
      <c r="Y13" s="24">
        <v>2042</v>
      </c>
      <c r="Z13" s="24">
        <v>2043</v>
      </c>
      <c r="AA13" s="24">
        <v>2044</v>
      </c>
      <c r="AB13" s="24">
        <v>2045</v>
      </c>
      <c r="AC13" s="24">
        <v>2046</v>
      </c>
      <c r="AD13" s="24">
        <v>2047</v>
      </c>
      <c r="AE13" s="24">
        <v>2048</v>
      </c>
      <c r="AF13" s="24">
        <v>2049</v>
      </c>
      <c r="AG13" s="24">
        <v>2050</v>
      </c>
      <c r="AH13" s="61" t="s">
        <v>1017</v>
      </c>
    </row>
    <row r="14" spans="1:34" ht="15" customHeight="1" thickTop="1"/>
    <row r="15" spans="1:34" ht="15" customHeight="1">
      <c r="B15" s="26" t="s">
        <v>182</v>
      </c>
    </row>
    <row r="16" spans="1:34" ht="15" customHeight="1">
      <c r="B16" s="26" t="s">
        <v>181</v>
      </c>
    </row>
    <row r="17" spans="1:34" ht="15" customHeight="1">
      <c r="B17" s="26" t="s">
        <v>180</v>
      </c>
    </row>
    <row r="18" spans="1:34" ht="15" customHeight="1">
      <c r="A18" s="16" t="s">
        <v>179</v>
      </c>
      <c r="B18" s="27" t="s">
        <v>178</v>
      </c>
      <c r="C18" s="28">
        <v>2626.6779790000001</v>
      </c>
      <c r="D18" s="28">
        <v>2804.492432</v>
      </c>
      <c r="E18" s="28">
        <v>2858.8129880000001</v>
      </c>
      <c r="F18" s="28">
        <v>2917.110107</v>
      </c>
      <c r="G18" s="28">
        <v>2963.703857</v>
      </c>
      <c r="H18" s="28">
        <v>3002.0947270000001</v>
      </c>
      <c r="I18" s="28">
        <v>3034.3623050000001</v>
      </c>
      <c r="J18" s="28">
        <v>3061.0493160000001</v>
      </c>
      <c r="K18" s="28">
        <v>3084.9096679999998</v>
      </c>
      <c r="L18" s="28">
        <v>3103.0109859999998</v>
      </c>
      <c r="M18" s="28">
        <v>3120.6926269999999</v>
      </c>
      <c r="N18" s="28">
        <v>3136.2395019999999</v>
      </c>
      <c r="O18" s="28">
        <v>3150.9326169999999</v>
      </c>
      <c r="P18" s="28">
        <v>3168.0808109999998</v>
      </c>
      <c r="Q18" s="28">
        <v>3186.001953</v>
      </c>
      <c r="R18" s="28">
        <v>3203.6376949999999</v>
      </c>
      <c r="S18" s="28">
        <v>3219.326172</v>
      </c>
      <c r="T18" s="28">
        <v>3233.5512699999999</v>
      </c>
      <c r="U18" s="28">
        <v>3247.3491210000002</v>
      </c>
      <c r="V18" s="28">
        <v>3262.475586</v>
      </c>
      <c r="W18" s="28">
        <v>3278.1274410000001</v>
      </c>
      <c r="X18" s="28">
        <v>3292.5410160000001</v>
      </c>
      <c r="Y18" s="28">
        <v>3308.7910160000001</v>
      </c>
      <c r="Z18" s="28">
        <v>3326.4328609999998</v>
      </c>
      <c r="AA18" s="28">
        <v>3344.1987300000001</v>
      </c>
      <c r="AB18" s="28">
        <v>3360.4956050000001</v>
      </c>
      <c r="AC18" s="28">
        <v>3376.7004390000002</v>
      </c>
      <c r="AD18" s="28">
        <v>3393.0124510000001</v>
      </c>
      <c r="AE18" s="28">
        <v>3410.226807</v>
      </c>
      <c r="AF18" s="28">
        <v>3428.3679200000001</v>
      </c>
      <c r="AG18" s="28">
        <v>3446.0715329999998</v>
      </c>
      <c r="AH18" s="29">
        <v>9.0919999999999994E-3</v>
      </c>
    </row>
    <row r="19" spans="1:34" ht="15" customHeight="1">
      <c r="A19" s="16" t="s">
        <v>177</v>
      </c>
      <c r="B19" s="27" t="s">
        <v>176</v>
      </c>
      <c r="C19" s="28">
        <v>89.861816000000005</v>
      </c>
      <c r="D19" s="28">
        <v>93.654860999999997</v>
      </c>
      <c r="E19" s="28">
        <v>96.272841999999997</v>
      </c>
      <c r="F19" s="28">
        <v>97.802764999999994</v>
      </c>
      <c r="G19" s="28">
        <v>99.407425000000003</v>
      </c>
      <c r="H19" s="28">
        <v>101.18590500000001</v>
      </c>
      <c r="I19" s="28">
        <v>102.586533</v>
      </c>
      <c r="J19" s="28">
        <v>103.84103399999999</v>
      </c>
      <c r="K19" s="28">
        <v>104.95002700000001</v>
      </c>
      <c r="L19" s="28">
        <v>105.957863</v>
      </c>
      <c r="M19" s="28">
        <v>107.063385</v>
      </c>
      <c r="N19" s="28">
        <v>108.295609</v>
      </c>
      <c r="O19" s="28">
        <v>109.475731</v>
      </c>
      <c r="P19" s="28">
        <v>110.69873</v>
      </c>
      <c r="Q19" s="28">
        <v>112.07637800000001</v>
      </c>
      <c r="R19" s="28">
        <v>113.473152</v>
      </c>
      <c r="S19" s="28">
        <v>114.704262</v>
      </c>
      <c r="T19" s="28">
        <v>115.894623</v>
      </c>
      <c r="U19" s="28">
        <v>117.21953600000001</v>
      </c>
      <c r="V19" s="28">
        <v>118.542191</v>
      </c>
      <c r="W19" s="28">
        <v>119.819588</v>
      </c>
      <c r="X19" s="28">
        <v>121.274879</v>
      </c>
      <c r="Y19" s="28">
        <v>122.905472</v>
      </c>
      <c r="Z19" s="28">
        <v>124.61048099999999</v>
      </c>
      <c r="AA19" s="28">
        <v>126.242645</v>
      </c>
      <c r="AB19" s="28">
        <v>127.823654</v>
      </c>
      <c r="AC19" s="28">
        <v>129.36599699999999</v>
      </c>
      <c r="AD19" s="28">
        <v>130.875137</v>
      </c>
      <c r="AE19" s="28">
        <v>132.50619499999999</v>
      </c>
      <c r="AF19" s="28">
        <v>134.27307099999999</v>
      </c>
      <c r="AG19" s="28">
        <v>136.06295800000001</v>
      </c>
      <c r="AH19" s="29">
        <v>1.3924000000000001E-2</v>
      </c>
    </row>
    <row r="20" spans="1:34" ht="15" customHeight="1">
      <c r="A20" s="16" t="s">
        <v>175</v>
      </c>
      <c r="B20" s="27" t="s">
        <v>174</v>
      </c>
      <c r="C20" s="28">
        <v>274.54940800000003</v>
      </c>
      <c r="D20" s="28">
        <v>282.54144300000002</v>
      </c>
      <c r="E20" s="28">
        <v>292.69827299999997</v>
      </c>
      <c r="F20" s="28">
        <v>296.45275900000001</v>
      </c>
      <c r="G20" s="28">
        <v>300.847443</v>
      </c>
      <c r="H20" s="28">
        <v>306.24206500000003</v>
      </c>
      <c r="I20" s="28">
        <v>309.798767</v>
      </c>
      <c r="J20" s="28">
        <v>313.02496300000001</v>
      </c>
      <c r="K20" s="28">
        <v>316.33166499999999</v>
      </c>
      <c r="L20" s="28">
        <v>319.796783</v>
      </c>
      <c r="M20" s="28">
        <v>323.91030899999998</v>
      </c>
      <c r="N20" s="28">
        <v>328.24362200000002</v>
      </c>
      <c r="O20" s="28">
        <v>332.143463</v>
      </c>
      <c r="P20" s="28">
        <v>336.06887799999998</v>
      </c>
      <c r="Q20" s="28">
        <v>340.35537699999998</v>
      </c>
      <c r="R20" s="28">
        <v>344.79953</v>
      </c>
      <c r="S20" s="28">
        <v>348.69607500000001</v>
      </c>
      <c r="T20" s="28">
        <v>352.702271</v>
      </c>
      <c r="U20" s="28">
        <v>357.27691700000003</v>
      </c>
      <c r="V20" s="28">
        <v>361.65835600000003</v>
      </c>
      <c r="W20" s="28">
        <v>365.64315800000003</v>
      </c>
      <c r="X20" s="28">
        <v>370.539062</v>
      </c>
      <c r="Y20" s="28">
        <v>376.26586900000001</v>
      </c>
      <c r="Z20" s="28">
        <v>382.11099200000001</v>
      </c>
      <c r="AA20" s="28">
        <v>387.350708</v>
      </c>
      <c r="AB20" s="28">
        <v>392.57406600000002</v>
      </c>
      <c r="AC20" s="28">
        <v>397.848297</v>
      </c>
      <c r="AD20" s="28">
        <v>403.028839</v>
      </c>
      <c r="AE20" s="28">
        <v>408.59039300000001</v>
      </c>
      <c r="AF20" s="28">
        <v>414.45895400000001</v>
      </c>
      <c r="AG20" s="28">
        <v>420.537598</v>
      </c>
      <c r="AH20" s="29">
        <v>1.4315E-2</v>
      </c>
    </row>
    <row r="21" spans="1:34" ht="15" customHeight="1">
      <c r="B21" s="26" t="s">
        <v>236</v>
      </c>
    </row>
    <row r="22" spans="1:34" ht="15" customHeight="1">
      <c r="A22" s="16" t="s">
        <v>231</v>
      </c>
      <c r="B22" s="27" t="s">
        <v>232</v>
      </c>
      <c r="C22" s="28">
        <v>108.451859</v>
      </c>
      <c r="D22" s="28">
        <v>134.906631</v>
      </c>
      <c r="E22" s="28">
        <v>154.74700899999999</v>
      </c>
      <c r="F22" s="28">
        <v>169.768936</v>
      </c>
      <c r="G22" s="28">
        <v>181.054596</v>
      </c>
      <c r="H22" s="28">
        <v>189.63523900000001</v>
      </c>
      <c r="I22" s="28">
        <v>196.10214199999999</v>
      </c>
      <c r="J22" s="28">
        <v>201.02420000000001</v>
      </c>
      <c r="K22" s="28">
        <v>204.662598</v>
      </c>
      <c r="L22" s="28">
        <v>207.425308</v>
      </c>
      <c r="M22" s="28">
        <v>209.68708799999999</v>
      </c>
      <c r="N22" s="28">
        <v>211.31668099999999</v>
      </c>
      <c r="O22" s="28">
        <v>212.70942700000001</v>
      </c>
      <c r="P22" s="28">
        <v>213.73635899999999</v>
      </c>
      <c r="Q22" s="28">
        <v>214.52165199999999</v>
      </c>
      <c r="R22" s="28">
        <v>215.13287399999999</v>
      </c>
      <c r="S22" s="28">
        <v>215.61059599999999</v>
      </c>
      <c r="T22" s="28">
        <v>215.96757500000001</v>
      </c>
      <c r="U22" s="28">
        <v>216.24118000000001</v>
      </c>
      <c r="V22" s="28">
        <v>216.411743</v>
      </c>
      <c r="W22" s="28">
        <v>216.60230999999999</v>
      </c>
      <c r="X22" s="28">
        <v>216.689728</v>
      </c>
      <c r="Y22" s="28">
        <v>216.745667</v>
      </c>
      <c r="Z22" s="28">
        <v>216.78471400000001</v>
      </c>
      <c r="AA22" s="28">
        <v>216.798157</v>
      </c>
      <c r="AB22" s="28">
        <v>216.777512</v>
      </c>
      <c r="AC22" s="28">
        <v>216.80685399999999</v>
      </c>
      <c r="AD22" s="28">
        <v>216.801849</v>
      </c>
      <c r="AE22" s="28">
        <v>216.82325700000001</v>
      </c>
      <c r="AF22" s="28">
        <v>216.849594</v>
      </c>
      <c r="AG22" s="28">
        <v>216.91029399999999</v>
      </c>
      <c r="AH22" s="29">
        <v>2.3375E-2</v>
      </c>
    </row>
    <row r="23" spans="1:34" ht="15" customHeight="1">
      <c r="A23" s="16" t="s">
        <v>233</v>
      </c>
      <c r="B23" s="27" t="s">
        <v>234</v>
      </c>
      <c r="C23" s="28">
        <v>25.165980999999999</v>
      </c>
      <c r="D23" s="28">
        <v>29.764140999999999</v>
      </c>
      <c r="E23" s="28">
        <v>33.498145999999998</v>
      </c>
      <c r="F23" s="28">
        <v>36.387149999999998</v>
      </c>
      <c r="G23" s="28">
        <v>38.402351000000003</v>
      </c>
      <c r="H23" s="28">
        <v>39.985401000000003</v>
      </c>
      <c r="I23" s="28">
        <v>41.108414000000003</v>
      </c>
      <c r="J23" s="28">
        <v>41.957863000000003</v>
      </c>
      <c r="K23" s="28">
        <v>42.373077000000002</v>
      </c>
      <c r="L23" s="28">
        <v>42.626572000000003</v>
      </c>
      <c r="M23" s="28">
        <v>43.171546999999997</v>
      </c>
      <c r="N23" s="28">
        <v>43.557751000000003</v>
      </c>
      <c r="O23" s="28">
        <v>44.181170999999999</v>
      </c>
      <c r="P23" s="28">
        <v>44.7425</v>
      </c>
      <c r="Q23" s="28">
        <v>45.359099999999998</v>
      </c>
      <c r="R23" s="28">
        <v>45.942974</v>
      </c>
      <c r="S23" s="28">
        <v>46.461497999999999</v>
      </c>
      <c r="T23" s="28">
        <v>46.940620000000003</v>
      </c>
      <c r="U23" s="28">
        <v>47.450031000000003</v>
      </c>
      <c r="V23" s="28">
        <v>47.918919000000002</v>
      </c>
      <c r="W23" s="28">
        <v>48.558169999999997</v>
      </c>
      <c r="X23" s="28">
        <v>49.100951999999999</v>
      </c>
      <c r="Y23" s="28">
        <v>49.688167999999997</v>
      </c>
      <c r="Z23" s="28">
        <v>50.322009999999999</v>
      </c>
      <c r="AA23" s="28">
        <v>50.934455999999997</v>
      </c>
      <c r="AB23" s="28">
        <v>51.475597</v>
      </c>
      <c r="AC23" s="28">
        <v>52.106262000000001</v>
      </c>
      <c r="AD23" s="28">
        <v>52.654964</v>
      </c>
      <c r="AE23" s="28">
        <v>53.258338999999999</v>
      </c>
      <c r="AF23" s="28">
        <v>53.834007</v>
      </c>
      <c r="AG23" s="28">
        <v>54.410843</v>
      </c>
      <c r="AH23" s="29">
        <v>2.6036E-2</v>
      </c>
    </row>
    <row r="24" spans="1:34" ht="15" customHeight="1">
      <c r="B24" s="26" t="s">
        <v>173</v>
      </c>
    </row>
    <row r="25" spans="1:34" ht="15" customHeight="1">
      <c r="A25" s="16" t="s">
        <v>172</v>
      </c>
      <c r="B25" s="27" t="s">
        <v>171</v>
      </c>
      <c r="C25" s="28">
        <v>738.85894800000005</v>
      </c>
      <c r="D25" s="28">
        <v>1081.6602780000001</v>
      </c>
      <c r="E25" s="28">
        <v>1215.7373050000001</v>
      </c>
      <c r="F25" s="28">
        <v>1284.3009030000001</v>
      </c>
      <c r="G25" s="28">
        <v>1331.709595</v>
      </c>
      <c r="H25" s="28">
        <v>1382.866943</v>
      </c>
      <c r="I25" s="28">
        <v>1413.6407469999999</v>
      </c>
      <c r="J25" s="28">
        <v>1440.1944579999999</v>
      </c>
      <c r="K25" s="28">
        <v>1464.6527100000001</v>
      </c>
      <c r="L25" s="28">
        <v>1486.1226810000001</v>
      </c>
      <c r="M25" s="28">
        <v>1512.480225</v>
      </c>
      <c r="N25" s="28">
        <v>1542.9261469999999</v>
      </c>
      <c r="O25" s="28">
        <v>1577.5469969999999</v>
      </c>
      <c r="P25" s="28">
        <v>1614.4033199999999</v>
      </c>
      <c r="Q25" s="28">
        <v>1652.7857670000001</v>
      </c>
      <c r="R25" s="28">
        <v>1690.091553</v>
      </c>
      <c r="S25" s="28">
        <v>1722.8204350000001</v>
      </c>
      <c r="T25" s="28">
        <v>1753.0385739999999</v>
      </c>
      <c r="U25" s="28">
        <v>1785.817139</v>
      </c>
      <c r="V25" s="28">
        <v>1820.93335</v>
      </c>
      <c r="W25" s="28">
        <v>1858.7414550000001</v>
      </c>
      <c r="X25" s="28">
        <v>1897.8637699999999</v>
      </c>
      <c r="Y25" s="28">
        <v>1939.794189</v>
      </c>
      <c r="Z25" s="28">
        <v>1983.944092</v>
      </c>
      <c r="AA25" s="28">
        <v>2027.790039</v>
      </c>
      <c r="AB25" s="28">
        <v>2069.7546390000002</v>
      </c>
      <c r="AC25" s="28">
        <v>2110.5791020000001</v>
      </c>
      <c r="AD25" s="28">
        <v>2152.0017090000001</v>
      </c>
      <c r="AE25" s="28">
        <v>2194.96875</v>
      </c>
      <c r="AF25" s="28">
        <v>2238.3408199999999</v>
      </c>
      <c r="AG25" s="28">
        <v>2282.4025879999999</v>
      </c>
      <c r="AH25" s="29">
        <v>3.8311999999999999E-2</v>
      </c>
    </row>
    <row r="26" spans="1:34" ht="15" customHeight="1">
      <c r="B26" s="26" t="s">
        <v>170</v>
      </c>
    </row>
    <row r="27" spans="1:34" ht="15" customHeight="1">
      <c r="A27" s="16" t="s">
        <v>169</v>
      </c>
      <c r="B27" s="27" t="s">
        <v>128</v>
      </c>
      <c r="C27" s="28">
        <v>1521.9704589999999</v>
      </c>
      <c r="D27" s="28">
        <v>1618.2993160000001</v>
      </c>
      <c r="E27" s="28">
        <v>1653.9343260000001</v>
      </c>
      <c r="F27" s="28">
        <v>1638.952393</v>
      </c>
      <c r="G27" s="28">
        <v>1638.3515620000001</v>
      </c>
      <c r="H27" s="28">
        <v>1611.4123540000001</v>
      </c>
      <c r="I27" s="28">
        <v>1629.1599120000001</v>
      </c>
      <c r="J27" s="28">
        <v>1624.662476</v>
      </c>
      <c r="K27" s="28">
        <v>1642.2048339999999</v>
      </c>
      <c r="L27" s="28">
        <v>1664.909668</v>
      </c>
      <c r="M27" s="28">
        <v>1680.0539550000001</v>
      </c>
      <c r="N27" s="28">
        <v>1687.346436</v>
      </c>
      <c r="O27" s="28">
        <v>1696.865967</v>
      </c>
      <c r="P27" s="28">
        <v>1710.897095</v>
      </c>
      <c r="Q27" s="28">
        <v>1725.098389</v>
      </c>
      <c r="R27" s="28">
        <v>1731.5200199999999</v>
      </c>
      <c r="S27" s="28">
        <v>1733.1766359999999</v>
      </c>
      <c r="T27" s="28">
        <v>1733.2185059999999</v>
      </c>
      <c r="U27" s="28">
        <v>1727.7104489999999</v>
      </c>
      <c r="V27" s="28">
        <v>1732.0479740000001</v>
      </c>
      <c r="W27" s="28">
        <v>1735.4719239999999</v>
      </c>
      <c r="X27" s="28">
        <v>1747.6795649999999</v>
      </c>
      <c r="Y27" s="28">
        <v>1765.7388920000001</v>
      </c>
      <c r="Z27" s="28">
        <v>1780.219116</v>
      </c>
      <c r="AA27" s="28">
        <v>1793.768433</v>
      </c>
      <c r="AB27" s="28">
        <v>1797.2144780000001</v>
      </c>
      <c r="AC27" s="28">
        <v>1807.4219969999999</v>
      </c>
      <c r="AD27" s="28">
        <v>1820.364746</v>
      </c>
      <c r="AE27" s="28">
        <v>1837.451172</v>
      </c>
      <c r="AF27" s="28">
        <v>1853.3664550000001</v>
      </c>
      <c r="AG27" s="28">
        <v>1873.035034</v>
      </c>
      <c r="AH27" s="29">
        <v>6.9430000000000004E-3</v>
      </c>
    </row>
    <row r="28" spans="1:34" ht="15" customHeight="1">
      <c r="A28" s="16" t="s">
        <v>168</v>
      </c>
      <c r="B28" s="27" t="s">
        <v>126</v>
      </c>
      <c r="C28" s="28">
        <v>347.68133499999999</v>
      </c>
      <c r="D28" s="28">
        <v>358.75436400000001</v>
      </c>
      <c r="E28" s="28">
        <v>356.58099399999998</v>
      </c>
      <c r="F28" s="28">
        <v>351.44842499999999</v>
      </c>
      <c r="G28" s="28">
        <v>345.33050500000002</v>
      </c>
      <c r="H28" s="28">
        <v>339.26663200000002</v>
      </c>
      <c r="I28" s="28">
        <v>330.77096599999999</v>
      </c>
      <c r="J28" s="28">
        <v>321.98907500000001</v>
      </c>
      <c r="K28" s="28">
        <v>313.560699</v>
      </c>
      <c r="L28" s="28">
        <v>305.13720699999999</v>
      </c>
      <c r="M28" s="28">
        <v>296.79244999999997</v>
      </c>
      <c r="N28" s="28">
        <v>293.140198</v>
      </c>
      <c r="O28" s="28">
        <v>289.27224699999999</v>
      </c>
      <c r="P28" s="28">
        <v>285.857483</v>
      </c>
      <c r="Q28" s="28">
        <v>282.64532500000001</v>
      </c>
      <c r="R28" s="28">
        <v>278.84634399999999</v>
      </c>
      <c r="S28" s="28">
        <v>274.79904199999999</v>
      </c>
      <c r="T28" s="28">
        <v>270.87039199999998</v>
      </c>
      <c r="U28" s="28">
        <v>266.85159299999998</v>
      </c>
      <c r="V28" s="28">
        <v>262.97421300000002</v>
      </c>
      <c r="W28" s="28">
        <v>258.63861100000003</v>
      </c>
      <c r="X28" s="28">
        <v>257.41476399999999</v>
      </c>
      <c r="Y28" s="28">
        <v>256.757812</v>
      </c>
      <c r="Z28" s="28">
        <v>256.26825000000002</v>
      </c>
      <c r="AA28" s="28">
        <v>255.40484599999999</v>
      </c>
      <c r="AB28" s="28">
        <v>254.38140899999999</v>
      </c>
      <c r="AC28" s="28">
        <v>253.43038899999999</v>
      </c>
      <c r="AD28" s="28">
        <v>252.34704600000001</v>
      </c>
      <c r="AE28" s="28">
        <v>251.26715100000001</v>
      </c>
      <c r="AF28" s="28">
        <v>250.57226600000001</v>
      </c>
      <c r="AG28" s="28">
        <v>249.989349</v>
      </c>
      <c r="AH28" s="29">
        <v>-1.0935E-2</v>
      </c>
    </row>
    <row r="30" spans="1:34" ht="15" customHeight="1">
      <c r="B30" s="26" t="s">
        <v>167</v>
      </c>
    </row>
    <row r="31" spans="1:34" ht="15" customHeight="1">
      <c r="B31" s="26" t="s">
        <v>166</v>
      </c>
    </row>
    <row r="32" spans="1:34" ht="15" customHeight="1">
      <c r="A32" s="16" t="s">
        <v>165</v>
      </c>
      <c r="B32" s="27" t="s">
        <v>164</v>
      </c>
      <c r="C32" s="30">
        <v>34.575938999999998</v>
      </c>
      <c r="D32" s="30">
        <v>35.476635000000002</v>
      </c>
      <c r="E32" s="30">
        <v>36.078181999999998</v>
      </c>
      <c r="F32" s="30">
        <v>36.650905999999999</v>
      </c>
      <c r="G32" s="30">
        <v>37.159649000000002</v>
      </c>
      <c r="H32" s="30">
        <v>37.709220999999999</v>
      </c>
      <c r="I32" s="30">
        <v>38.338470000000001</v>
      </c>
      <c r="J32" s="30">
        <v>38.338428</v>
      </c>
      <c r="K32" s="30">
        <v>38.398032999999998</v>
      </c>
      <c r="L32" s="30">
        <v>38.43882</v>
      </c>
      <c r="M32" s="30">
        <v>38.538516999999999</v>
      </c>
      <c r="N32" s="30">
        <v>38.569710000000001</v>
      </c>
      <c r="O32" s="30">
        <v>38.611609999999999</v>
      </c>
      <c r="P32" s="30">
        <v>38.636851999999998</v>
      </c>
      <c r="Q32" s="30">
        <v>38.656502000000003</v>
      </c>
      <c r="R32" s="30">
        <v>38.666412000000001</v>
      </c>
      <c r="S32" s="30">
        <v>38.675044999999997</v>
      </c>
      <c r="T32" s="30">
        <v>38.684604999999998</v>
      </c>
      <c r="U32" s="30">
        <v>38.698779999999999</v>
      </c>
      <c r="V32" s="30">
        <v>38.690036999999997</v>
      </c>
      <c r="W32" s="30">
        <v>38.704577999999998</v>
      </c>
      <c r="X32" s="30">
        <v>38.713901999999997</v>
      </c>
      <c r="Y32" s="30">
        <v>38.712833000000003</v>
      </c>
      <c r="Z32" s="30">
        <v>38.708260000000003</v>
      </c>
      <c r="AA32" s="30">
        <v>38.695782000000001</v>
      </c>
      <c r="AB32" s="30">
        <v>38.670200000000001</v>
      </c>
      <c r="AC32" s="30">
        <v>38.671329</v>
      </c>
      <c r="AD32" s="30">
        <v>38.659885000000003</v>
      </c>
      <c r="AE32" s="30">
        <v>38.646473</v>
      </c>
      <c r="AF32" s="30">
        <v>38.622086000000003</v>
      </c>
      <c r="AG32" s="30">
        <v>38.599280999999998</v>
      </c>
      <c r="AH32" s="29">
        <v>3.676E-3</v>
      </c>
    </row>
    <row r="33" spans="1:34" ht="15" customHeight="1">
      <c r="A33" s="16" t="s">
        <v>163</v>
      </c>
      <c r="B33" s="27" t="s">
        <v>162</v>
      </c>
      <c r="C33" s="30">
        <v>42.153393000000001</v>
      </c>
      <c r="D33" s="30">
        <v>44.247008999999998</v>
      </c>
      <c r="E33" s="30">
        <v>44.785857999999998</v>
      </c>
      <c r="F33" s="30">
        <v>45.462093000000003</v>
      </c>
      <c r="G33" s="30">
        <v>46.176597999999998</v>
      </c>
      <c r="H33" s="30">
        <v>46.858874999999998</v>
      </c>
      <c r="I33" s="30">
        <v>47.623610999999997</v>
      </c>
      <c r="J33" s="30">
        <v>47.631118999999998</v>
      </c>
      <c r="K33" s="30">
        <v>47.657536</v>
      </c>
      <c r="L33" s="30">
        <v>47.657536</v>
      </c>
      <c r="M33" s="30">
        <v>47.683627999999999</v>
      </c>
      <c r="N33" s="30">
        <v>47.683627999999999</v>
      </c>
      <c r="O33" s="30">
        <v>47.683627999999999</v>
      </c>
      <c r="P33" s="30">
        <v>47.683627999999999</v>
      </c>
      <c r="Q33" s="30">
        <v>47.683627999999999</v>
      </c>
      <c r="R33" s="30">
        <v>47.683627999999999</v>
      </c>
      <c r="S33" s="30">
        <v>47.683627999999999</v>
      </c>
      <c r="T33" s="30">
        <v>47.683627999999999</v>
      </c>
      <c r="U33" s="30">
        <v>47.683627999999999</v>
      </c>
      <c r="V33" s="30">
        <v>47.683627999999999</v>
      </c>
      <c r="W33" s="30">
        <v>47.685558</v>
      </c>
      <c r="X33" s="30">
        <v>47.685558</v>
      </c>
      <c r="Y33" s="30">
        <v>47.685558</v>
      </c>
      <c r="Z33" s="30">
        <v>47.685558</v>
      </c>
      <c r="AA33" s="30">
        <v>47.685558</v>
      </c>
      <c r="AB33" s="30">
        <v>47.685558</v>
      </c>
      <c r="AC33" s="30">
        <v>47.689582999999999</v>
      </c>
      <c r="AD33" s="30">
        <v>47.689582999999999</v>
      </c>
      <c r="AE33" s="30">
        <v>47.689582999999999</v>
      </c>
      <c r="AF33" s="30">
        <v>47.689582999999999</v>
      </c>
      <c r="AG33" s="30">
        <v>47.689582999999999</v>
      </c>
      <c r="AH33" s="29">
        <v>4.1219999999999998E-3</v>
      </c>
    </row>
    <row r="34" spans="1:34" ht="15" customHeight="1">
      <c r="A34" s="16" t="s">
        <v>161</v>
      </c>
      <c r="B34" s="27" t="s">
        <v>160</v>
      </c>
      <c r="C34" s="30">
        <v>30.904506999999999</v>
      </c>
      <c r="D34" s="30">
        <v>31.518650000000001</v>
      </c>
      <c r="E34" s="30">
        <v>31.945416999999999</v>
      </c>
      <c r="F34" s="30">
        <v>32.456637999999998</v>
      </c>
      <c r="G34" s="30">
        <v>32.915405</v>
      </c>
      <c r="H34" s="30">
        <v>33.392699999999998</v>
      </c>
      <c r="I34" s="30">
        <v>33.955584999999999</v>
      </c>
      <c r="J34" s="30">
        <v>33.955584999999999</v>
      </c>
      <c r="K34" s="30">
        <v>33.955584999999999</v>
      </c>
      <c r="L34" s="30">
        <v>33.955584999999999</v>
      </c>
      <c r="M34" s="30">
        <v>33.955584999999999</v>
      </c>
      <c r="N34" s="30">
        <v>33.955593</v>
      </c>
      <c r="O34" s="30">
        <v>33.955593</v>
      </c>
      <c r="P34" s="30">
        <v>33.955593</v>
      </c>
      <c r="Q34" s="30">
        <v>33.955593</v>
      </c>
      <c r="R34" s="30">
        <v>33.955593</v>
      </c>
      <c r="S34" s="30">
        <v>33.955593</v>
      </c>
      <c r="T34" s="30">
        <v>33.955593</v>
      </c>
      <c r="U34" s="30">
        <v>33.955593</v>
      </c>
      <c r="V34" s="30">
        <v>33.955601000000001</v>
      </c>
      <c r="W34" s="30">
        <v>33.955601000000001</v>
      </c>
      <c r="X34" s="30">
        <v>33.955601000000001</v>
      </c>
      <c r="Y34" s="30">
        <v>33.955601000000001</v>
      </c>
      <c r="Z34" s="30">
        <v>33.955601000000001</v>
      </c>
      <c r="AA34" s="30">
        <v>33.955601000000001</v>
      </c>
      <c r="AB34" s="30">
        <v>33.955624</v>
      </c>
      <c r="AC34" s="30">
        <v>33.955624</v>
      </c>
      <c r="AD34" s="30">
        <v>33.955624</v>
      </c>
      <c r="AE34" s="30">
        <v>33.955624</v>
      </c>
      <c r="AF34" s="30">
        <v>33.955624</v>
      </c>
      <c r="AG34" s="30">
        <v>33.955624</v>
      </c>
      <c r="AH34" s="29">
        <v>3.143E-3</v>
      </c>
    </row>
    <row r="35" spans="1:34" ht="15" customHeight="1">
      <c r="A35" s="16" t="s">
        <v>159</v>
      </c>
      <c r="B35" s="27" t="s">
        <v>158</v>
      </c>
      <c r="C35" s="30">
        <v>35.559525000000001</v>
      </c>
      <c r="D35" s="30">
        <v>36.684010000000001</v>
      </c>
      <c r="E35" s="30">
        <v>37.333297999999999</v>
      </c>
      <c r="F35" s="30">
        <v>37.826214</v>
      </c>
      <c r="G35" s="30">
        <v>38.214438999999999</v>
      </c>
      <c r="H35" s="30">
        <v>38.623798000000001</v>
      </c>
      <c r="I35" s="30">
        <v>39.253933000000004</v>
      </c>
      <c r="J35" s="30">
        <v>39.401836000000003</v>
      </c>
      <c r="K35" s="30">
        <v>39.528365999999998</v>
      </c>
      <c r="L35" s="30">
        <v>39.621532000000002</v>
      </c>
      <c r="M35" s="30">
        <v>39.824795000000002</v>
      </c>
      <c r="N35" s="30">
        <v>39.94614</v>
      </c>
      <c r="O35" s="30">
        <v>40.109000999999999</v>
      </c>
      <c r="P35" s="30">
        <v>40.251700999999997</v>
      </c>
      <c r="Q35" s="30">
        <v>40.397278</v>
      </c>
      <c r="R35" s="30">
        <v>40.544291999999999</v>
      </c>
      <c r="S35" s="30">
        <v>40.698813999999999</v>
      </c>
      <c r="T35" s="30">
        <v>40.867474000000001</v>
      </c>
      <c r="U35" s="30">
        <v>41.050446000000001</v>
      </c>
      <c r="V35" s="30">
        <v>41.190041000000001</v>
      </c>
      <c r="W35" s="30">
        <v>41.378349</v>
      </c>
      <c r="X35" s="30">
        <v>41.514732000000002</v>
      </c>
      <c r="Y35" s="30">
        <v>41.621445000000001</v>
      </c>
      <c r="Z35" s="30">
        <v>41.733494</v>
      </c>
      <c r="AA35" s="30">
        <v>41.829974999999997</v>
      </c>
      <c r="AB35" s="30">
        <v>41.898018</v>
      </c>
      <c r="AC35" s="30">
        <v>42.038558999999999</v>
      </c>
      <c r="AD35" s="30">
        <v>42.159100000000002</v>
      </c>
      <c r="AE35" s="30">
        <v>42.285259000000003</v>
      </c>
      <c r="AF35" s="30">
        <v>42.388649000000001</v>
      </c>
      <c r="AG35" s="30">
        <v>42.505687999999999</v>
      </c>
      <c r="AH35" s="29">
        <v>5.9649999999999998E-3</v>
      </c>
    </row>
    <row r="36" spans="1:34" ht="15" customHeight="1">
      <c r="A36" s="16" t="s">
        <v>157</v>
      </c>
      <c r="B36" s="27" t="s">
        <v>156</v>
      </c>
      <c r="C36" s="30">
        <v>43.332656999999998</v>
      </c>
      <c r="D36" s="30">
        <v>45.108359999999998</v>
      </c>
      <c r="E36" s="30">
        <v>45.590721000000002</v>
      </c>
      <c r="F36" s="30">
        <v>46.344467000000002</v>
      </c>
      <c r="G36" s="30">
        <v>47.070244000000002</v>
      </c>
      <c r="H36" s="30">
        <v>47.607925000000002</v>
      </c>
      <c r="I36" s="30">
        <v>48.35651</v>
      </c>
      <c r="J36" s="30">
        <v>48.466147999999997</v>
      </c>
      <c r="K36" s="30">
        <v>48.581116000000002</v>
      </c>
      <c r="L36" s="30">
        <v>48.690047999999997</v>
      </c>
      <c r="M36" s="30">
        <v>48.855915000000003</v>
      </c>
      <c r="N36" s="30">
        <v>49.056713000000002</v>
      </c>
      <c r="O36" s="30">
        <v>49.261761</v>
      </c>
      <c r="P36" s="30">
        <v>49.507111000000002</v>
      </c>
      <c r="Q36" s="30">
        <v>49.749268000000001</v>
      </c>
      <c r="R36" s="30">
        <v>50.017662000000001</v>
      </c>
      <c r="S36" s="30">
        <v>50.302115999999998</v>
      </c>
      <c r="T36" s="30">
        <v>50.606482999999997</v>
      </c>
      <c r="U36" s="30">
        <v>50.927601000000003</v>
      </c>
      <c r="V36" s="30">
        <v>51.238052000000003</v>
      </c>
      <c r="W36" s="30">
        <v>51.556919000000001</v>
      </c>
      <c r="X36" s="30">
        <v>51.820061000000003</v>
      </c>
      <c r="Y36" s="30">
        <v>52.052951999999998</v>
      </c>
      <c r="Z36" s="30">
        <v>52.302273</v>
      </c>
      <c r="AA36" s="30">
        <v>52.551006000000001</v>
      </c>
      <c r="AB36" s="30">
        <v>52.786121000000001</v>
      </c>
      <c r="AC36" s="30">
        <v>53.063194000000003</v>
      </c>
      <c r="AD36" s="30">
        <v>53.379848000000003</v>
      </c>
      <c r="AE36" s="30">
        <v>53.689163000000001</v>
      </c>
      <c r="AF36" s="30">
        <v>54.011349000000003</v>
      </c>
      <c r="AG36" s="30">
        <v>54.341025999999999</v>
      </c>
      <c r="AH36" s="29">
        <v>7.574E-3</v>
      </c>
    </row>
    <row r="37" spans="1:34" ht="15" customHeight="1">
      <c r="A37" s="16" t="s">
        <v>155</v>
      </c>
      <c r="B37" s="27" t="s">
        <v>154</v>
      </c>
      <c r="C37" s="30">
        <v>31.790717999999998</v>
      </c>
      <c r="D37" s="30">
        <v>32.802833999999997</v>
      </c>
      <c r="E37" s="30">
        <v>33.318001000000002</v>
      </c>
      <c r="F37" s="30">
        <v>33.696624999999997</v>
      </c>
      <c r="G37" s="30">
        <v>33.991497000000003</v>
      </c>
      <c r="H37" s="30">
        <v>34.334408000000003</v>
      </c>
      <c r="I37" s="30">
        <v>34.904136999999999</v>
      </c>
      <c r="J37" s="30">
        <v>35.063301000000003</v>
      </c>
      <c r="K37" s="30">
        <v>35.121398999999997</v>
      </c>
      <c r="L37" s="30">
        <v>35.152676</v>
      </c>
      <c r="M37" s="30">
        <v>35.240437</v>
      </c>
      <c r="N37" s="30">
        <v>35.287022</v>
      </c>
      <c r="O37" s="30">
        <v>35.372321999999997</v>
      </c>
      <c r="P37" s="30">
        <v>35.437564999999999</v>
      </c>
      <c r="Q37" s="30">
        <v>35.515025999999999</v>
      </c>
      <c r="R37" s="30">
        <v>35.597915999999998</v>
      </c>
      <c r="S37" s="30">
        <v>35.686568999999999</v>
      </c>
      <c r="T37" s="30">
        <v>35.785324000000003</v>
      </c>
      <c r="U37" s="30">
        <v>35.890186</v>
      </c>
      <c r="V37" s="30">
        <v>35.974753999999997</v>
      </c>
      <c r="W37" s="30">
        <v>36.087676999999999</v>
      </c>
      <c r="X37" s="30">
        <v>36.158825</v>
      </c>
      <c r="Y37" s="30">
        <v>36.217339000000003</v>
      </c>
      <c r="Z37" s="30">
        <v>36.282581</v>
      </c>
      <c r="AA37" s="30">
        <v>36.340091999999999</v>
      </c>
      <c r="AB37" s="30">
        <v>36.386100999999996</v>
      </c>
      <c r="AC37" s="30">
        <v>36.473334999999999</v>
      </c>
      <c r="AD37" s="30">
        <v>36.539143000000003</v>
      </c>
      <c r="AE37" s="30">
        <v>36.618755</v>
      </c>
      <c r="AF37" s="30">
        <v>36.683075000000002</v>
      </c>
      <c r="AG37" s="30">
        <v>36.761378999999998</v>
      </c>
      <c r="AH37" s="29">
        <v>4.8539999999999998E-3</v>
      </c>
    </row>
    <row r="38" spans="1:34" ht="15" customHeight="1">
      <c r="A38" s="16" t="s">
        <v>153</v>
      </c>
      <c r="B38" s="27" t="s">
        <v>152</v>
      </c>
      <c r="C38" s="30">
        <v>35.434722999999998</v>
      </c>
      <c r="D38" s="30">
        <v>36.559928999999997</v>
      </c>
      <c r="E38" s="30">
        <v>37.204833999999998</v>
      </c>
      <c r="F38" s="30">
        <v>37.694220999999999</v>
      </c>
      <c r="G38" s="30">
        <v>38.078654999999998</v>
      </c>
      <c r="H38" s="30">
        <v>38.463242000000001</v>
      </c>
      <c r="I38" s="30">
        <v>38.992435</v>
      </c>
      <c r="J38" s="30">
        <v>39.107292000000001</v>
      </c>
      <c r="K38" s="30">
        <v>39.218741999999999</v>
      </c>
      <c r="L38" s="30">
        <v>39.296047000000002</v>
      </c>
      <c r="M38" s="30">
        <v>39.471226000000001</v>
      </c>
      <c r="N38" s="30">
        <v>39.562714</v>
      </c>
      <c r="O38" s="30">
        <v>39.689312000000001</v>
      </c>
      <c r="P38" s="30">
        <v>39.793934</v>
      </c>
      <c r="Q38" s="30">
        <v>39.899666000000003</v>
      </c>
      <c r="R38" s="30">
        <v>40.004364000000002</v>
      </c>
      <c r="S38" s="30">
        <v>40.114662000000003</v>
      </c>
      <c r="T38" s="30">
        <v>40.237231999999999</v>
      </c>
      <c r="U38" s="30">
        <v>40.371490000000001</v>
      </c>
      <c r="V38" s="30">
        <v>40.466324</v>
      </c>
      <c r="W38" s="30">
        <v>40.605407999999997</v>
      </c>
      <c r="X38" s="30">
        <v>40.705272999999998</v>
      </c>
      <c r="Y38" s="30">
        <v>40.779609999999998</v>
      </c>
      <c r="Z38" s="30">
        <v>40.857525000000003</v>
      </c>
      <c r="AA38" s="30">
        <v>40.921996999999998</v>
      </c>
      <c r="AB38" s="30">
        <v>40.961604999999999</v>
      </c>
      <c r="AC38" s="30">
        <v>41.063358000000001</v>
      </c>
      <c r="AD38" s="30">
        <v>41.145614999999999</v>
      </c>
      <c r="AE38" s="30">
        <v>41.232857000000003</v>
      </c>
      <c r="AF38" s="30">
        <v>41.298721</v>
      </c>
      <c r="AG38" s="30">
        <v>41.376674999999999</v>
      </c>
      <c r="AH38" s="29">
        <v>5.1809999999999998E-3</v>
      </c>
    </row>
    <row r="39" spans="1:34" ht="15" customHeight="1">
      <c r="A39" s="16" t="s">
        <v>151</v>
      </c>
      <c r="B39" s="27" t="s">
        <v>150</v>
      </c>
      <c r="C39" s="30">
        <v>43.062984</v>
      </c>
      <c r="D39" s="30">
        <v>44.856361</v>
      </c>
      <c r="E39" s="30">
        <v>45.339179999999999</v>
      </c>
      <c r="F39" s="30">
        <v>46.082512000000001</v>
      </c>
      <c r="G39" s="30">
        <v>46.794147000000002</v>
      </c>
      <c r="H39" s="30">
        <v>47.324184000000002</v>
      </c>
      <c r="I39" s="30">
        <v>48.051986999999997</v>
      </c>
      <c r="J39" s="30">
        <v>48.143889999999999</v>
      </c>
      <c r="K39" s="30">
        <v>48.233291999999999</v>
      </c>
      <c r="L39" s="30">
        <v>48.307322999999997</v>
      </c>
      <c r="M39" s="30">
        <v>48.425857999999998</v>
      </c>
      <c r="N39" s="30">
        <v>48.566616000000003</v>
      </c>
      <c r="O39" s="30">
        <v>48.708869999999997</v>
      </c>
      <c r="P39" s="30">
        <v>48.878948000000001</v>
      </c>
      <c r="Q39" s="30">
        <v>49.042828</v>
      </c>
      <c r="R39" s="30">
        <v>49.225208000000002</v>
      </c>
      <c r="S39" s="30">
        <v>49.419024999999998</v>
      </c>
      <c r="T39" s="30">
        <v>49.627670000000002</v>
      </c>
      <c r="U39" s="30">
        <v>49.847687000000001</v>
      </c>
      <c r="V39" s="30">
        <v>50.056106999999997</v>
      </c>
      <c r="W39" s="30">
        <v>50.273575000000001</v>
      </c>
      <c r="X39" s="30">
        <v>50.452057000000003</v>
      </c>
      <c r="Y39" s="30">
        <v>50.606411000000001</v>
      </c>
      <c r="Z39" s="30">
        <v>50.772799999999997</v>
      </c>
      <c r="AA39" s="30">
        <v>50.938583000000001</v>
      </c>
      <c r="AB39" s="30">
        <v>51.093108999999998</v>
      </c>
      <c r="AC39" s="30">
        <v>51.280605000000001</v>
      </c>
      <c r="AD39" s="30">
        <v>51.493599000000003</v>
      </c>
      <c r="AE39" s="30">
        <v>51.701439000000001</v>
      </c>
      <c r="AF39" s="30">
        <v>51.915474000000003</v>
      </c>
      <c r="AG39" s="30">
        <v>52.135528999999998</v>
      </c>
      <c r="AH39" s="29">
        <v>6.3930000000000002E-3</v>
      </c>
    </row>
    <row r="40" spans="1:34" ht="15" customHeight="1">
      <c r="A40" s="16" t="s">
        <v>149</v>
      </c>
      <c r="B40" s="27" t="s">
        <v>148</v>
      </c>
      <c r="C40" s="30">
        <v>31.721136000000001</v>
      </c>
      <c r="D40" s="30">
        <v>32.725299999999997</v>
      </c>
      <c r="E40" s="30">
        <v>33.237099000000001</v>
      </c>
      <c r="F40" s="30">
        <v>33.614491000000001</v>
      </c>
      <c r="G40" s="30">
        <v>33.908329000000002</v>
      </c>
      <c r="H40" s="30">
        <v>34.221316999999999</v>
      </c>
      <c r="I40" s="30">
        <v>34.665545999999999</v>
      </c>
      <c r="J40" s="30">
        <v>34.787337999999998</v>
      </c>
      <c r="K40" s="30">
        <v>34.834797000000002</v>
      </c>
      <c r="L40" s="30">
        <v>34.857765000000001</v>
      </c>
      <c r="M40" s="30">
        <v>34.926220000000001</v>
      </c>
      <c r="N40" s="30">
        <v>34.955395000000003</v>
      </c>
      <c r="O40" s="30">
        <v>35.016125000000002</v>
      </c>
      <c r="P40" s="30">
        <v>35.058846000000003</v>
      </c>
      <c r="Q40" s="30">
        <v>35.112552999999998</v>
      </c>
      <c r="R40" s="30">
        <v>35.170994</v>
      </c>
      <c r="S40" s="30">
        <v>35.234310000000001</v>
      </c>
      <c r="T40" s="30">
        <v>35.307110000000002</v>
      </c>
      <c r="U40" s="30">
        <v>35.384692999999999</v>
      </c>
      <c r="V40" s="30">
        <v>35.446201000000002</v>
      </c>
      <c r="W40" s="30">
        <v>35.531222999999997</v>
      </c>
      <c r="X40" s="30">
        <v>35.584885</v>
      </c>
      <c r="Y40" s="30">
        <v>35.628413999999999</v>
      </c>
      <c r="Z40" s="30">
        <v>35.677470999999997</v>
      </c>
      <c r="AA40" s="30">
        <v>35.720672999999998</v>
      </c>
      <c r="AB40" s="30">
        <v>35.754703999999997</v>
      </c>
      <c r="AC40" s="30">
        <v>35.821762</v>
      </c>
      <c r="AD40" s="30">
        <v>35.871155000000002</v>
      </c>
      <c r="AE40" s="30">
        <v>35.932364999999997</v>
      </c>
      <c r="AF40" s="30">
        <v>35.980418999999998</v>
      </c>
      <c r="AG40" s="30">
        <v>36.040646000000002</v>
      </c>
      <c r="AH40" s="29">
        <v>4.2649999999999997E-3</v>
      </c>
    </row>
    <row r="41" spans="1:34" ht="15" customHeight="1">
      <c r="A41" s="16" t="s">
        <v>147</v>
      </c>
      <c r="B41" s="27" t="s">
        <v>146</v>
      </c>
      <c r="C41" s="30">
        <v>28.906548000000001</v>
      </c>
      <c r="D41" s="30">
        <v>29.823937999999998</v>
      </c>
      <c r="E41" s="30">
        <v>30.350573000000001</v>
      </c>
      <c r="F41" s="30">
        <v>30.749773000000001</v>
      </c>
      <c r="G41" s="30">
        <v>31.063206000000001</v>
      </c>
      <c r="H41" s="30">
        <v>31.376944000000002</v>
      </c>
      <c r="I41" s="30">
        <v>31.808617000000002</v>
      </c>
      <c r="J41" s="30">
        <v>31.902322999999999</v>
      </c>
      <c r="K41" s="30">
        <v>31.993428999999999</v>
      </c>
      <c r="L41" s="30">
        <v>32.056624999999997</v>
      </c>
      <c r="M41" s="30">
        <v>32.199866999999998</v>
      </c>
      <c r="N41" s="30">
        <v>32.274590000000003</v>
      </c>
      <c r="O41" s="30">
        <v>32.378010000000003</v>
      </c>
      <c r="P41" s="30">
        <v>32.463420999999997</v>
      </c>
      <c r="Q41" s="30">
        <v>32.549728000000002</v>
      </c>
      <c r="R41" s="30">
        <v>32.635151</v>
      </c>
      <c r="S41" s="30">
        <v>32.725140000000003</v>
      </c>
      <c r="T41" s="30">
        <v>32.825138000000003</v>
      </c>
      <c r="U41" s="30">
        <v>32.934696000000002</v>
      </c>
      <c r="V41" s="30">
        <v>33.012000999999998</v>
      </c>
      <c r="W41" s="30">
        <v>33.125492000000001</v>
      </c>
      <c r="X41" s="30">
        <v>33.206969999999998</v>
      </c>
      <c r="Y41" s="30">
        <v>33.267592999999998</v>
      </c>
      <c r="Z41" s="30">
        <v>33.331119999999999</v>
      </c>
      <c r="AA41" s="30">
        <v>33.383636000000003</v>
      </c>
      <c r="AB41" s="30">
        <v>33.415832999999999</v>
      </c>
      <c r="AC41" s="30">
        <v>33.498821</v>
      </c>
      <c r="AD41" s="30">
        <v>33.565849</v>
      </c>
      <c r="AE41" s="30">
        <v>33.636940000000003</v>
      </c>
      <c r="AF41" s="30">
        <v>33.690544000000003</v>
      </c>
      <c r="AG41" s="30">
        <v>33.754027999999998</v>
      </c>
      <c r="AH41" s="29">
        <v>5.1809999999999998E-3</v>
      </c>
    </row>
    <row r="42" spans="1:34" ht="15" customHeight="1">
      <c r="A42" s="16" t="s">
        <v>145</v>
      </c>
      <c r="B42" s="27" t="s">
        <v>144</v>
      </c>
      <c r="C42" s="30">
        <v>35.165866999999999</v>
      </c>
      <c r="D42" s="30">
        <v>36.630367</v>
      </c>
      <c r="E42" s="30">
        <v>37.024642999999998</v>
      </c>
      <c r="F42" s="30">
        <v>37.631659999999997</v>
      </c>
      <c r="G42" s="30">
        <v>38.212791000000003</v>
      </c>
      <c r="H42" s="30">
        <v>38.645626</v>
      </c>
      <c r="I42" s="30">
        <v>39.239960000000004</v>
      </c>
      <c r="J42" s="30">
        <v>39.315010000000001</v>
      </c>
      <c r="K42" s="30">
        <v>39.388016</v>
      </c>
      <c r="L42" s="30">
        <v>39.448470999999998</v>
      </c>
      <c r="M42" s="30">
        <v>39.545268999999998</v>
      </c>
      <c r="N42" s="30">
        <v>39.660212999999999</v>
      </c>
      <c r="O42" s="30">
        <v>39.776381999999998</v>
      </c>
      <c r="P42" s="30">
        <v>39.915272000000002</v>
      </c>
      <c r="Q42" s="30">
        <v>40.049095000000001</v>
      </c>
      <c r="R42" s="30">
        <v>40.198031999999998</v>
      </c>
      <c r="S42" s="30">
        <v>40.356304000000002</v>
      </c>
      <c r="T42" s="30">
        <v>40.526688</v>
      </c>
      <c r="U42" s="30">
        <v>40.706356</v>
      </c>
      <c r="V42" s="30">
        <v>40.876556000000001</v>
      </c>
      <c r="W42" s="30">
        <v>41.054141999999999</v>
      </c>
      <c r="X42" s="30">
        <v>41.199894</v>
      </c>
      <c r="Y42" s="30">
        <v>41.325943000000002</v>
      </c>
      <c r="Z42" s="30">
        <v>41.461818999999998</v>
      </c>
      <c r="AA42" s="30">
        <v>41.597197999999999</v>
      </c>
      <c r="AB42" s="30">
        <v>41.723385</v>
      </c>
      <c r="AC42" s="30">
        <v>41.876499000000003</v>
      </c>
      <c r="AD42" s="30">
        <v>42.050434000000003</v>
      </c>
      <c r="AE42" s="30">
        <v>42.220157999999998</v>
      </c>
      <c r="AF42" s="30">
        <v>42.394942999999998</v>
      </c>
      <c r="AG42" s="30">
        <v>42.574641999999997</v>
      </c>
      <c r="AH42" s="29">
        <v>6.3930000000000002E-3</v>
      </c>
    </row>
    <row r="43" spans="1:34" ht="15" customHeight="1">
      <c r="A43" s="16" t="s">
        <v>143</v>
      </c>
      <c r="B43" s="27" t="s">
        <v>142</v>
      </c>
      <c r="C43" s="30">
        <v>25.864083999999998</v>
      </c>
      <c r="D43" s="30">
        <v>26.682836999999999</v>
      </c>
      <c r="E43" s="30">
        <v>27.100135999999999</v>
      </c>
      <c r="F43" s="30">
        <v>27.407844999999998</v>
      </c>
      <c r="G43" s="30">
        <v>27.647428999999999</v>
      </c>
      <c r="H43" s="30">
        <v>27.902626000000001</v>
      </c>
      <c r="I43" s="30">
        <v>28.264831999999998</v>
      </c>
      <c r="J43" s="30">
        <v>28.364135999999998</v>
      </c>
      <c r="K43" s="30">
        <v>28.402832</v>
      </c>
      <c r="L43" s="30">
        <v>28.421558000000001</v>
      </c>
      <c r="M43" s="30">
        <v>28.477374999999999</v>
      </c>
      <c r="N43" s="30">
        <v>28.501162000000001</v>
      </c>
      <c r="O43" s="30">
        <v>28.550678000000001</v>
      </c>
      <c r="P43" s="30">
        <v>28.585512000000001</v>
      </c>
      <c r="Q43" s="30">
        <v>28.629303</v>
      </c>
      <c r="R43" s="30">
        <v>28.676952</v>
      </c>
      <c r="S43" s="30">
        <v>28.728579</v>
      </c>
      <c r="T43" s="30">
        <v>28.787935000000001</v>
      </c>
      <c r="U43" s="30">
        <v>28.851194</v>
      </c>
      <c r="V43" s="30">
        <v>28.901346</v>
      </c>
      <c r="W43" s="30">
        <v>28.970669000000001</v>
      </c>
      <c r="X43" s="30">
        <v>29.014420999999999</v>
      </c>
      <c r="Y43" s="30">
        <v>29.049913</v>
      </c>
      <c r="Z43" s="30">
        <v>29.089912000000002</v>
      </c>
      <c r="AA43" s="30">
        <v>29.125136999999999</v>
      </c>
      <c r="AB43" s="30">
        <v>29.152885000000001</v>
      </c>
      <c r="AC43" s="30">
        <v>29.207560999999998</v>
      </c>
      <c r="AD43" s="30">
        <v>29.247834999999998</v>
      </c>
      <c r="AE43" s="30">
        <v>29.297743000000001</v>
      </c>
      <c r="AF43" s="30">
        <v>29.336924</v>
      </c>
      <c r="AG43" s="30">
        <v>29.386030000000002</v>
      </c>
      <c r="AH43" s="29">
        <v>4.2649999999999997E-3</v>
      </c>
    </row>
    <row r="44" spans="1:34" ht="15" customHeight="1">
      <c r="A44" s="16" t="s">
        <v>141</v>
      </c>
      <c r="B44" s="27" t="s">
        <v>140</v>
      </c>
      <c r="C44" s="30">
        <v>24.011631000000001</v>
      </c>
      <c r="D44" s="30">
        <v>24.49362</v>
      </c>
      <c r="E44" s="30">
        <v>24.99033</v>
      </c>
      <c r="F44" s="30">
        <v>25.494662999999999</v>
      </c>
      <c r="G44" s="30">
        <v>25.999084</v>
      </c>
      <c r="H44" s="30">
        <v>26.487638</v>
      </c>
      <c r="I44" s="30">
        <v>26.960497</v>
      </c>
      <c r="J44" s="30">
        <v>27.396156000000001</v>
      </c>
      <c r="K44" s="30">
        <v>27.806992999999999</v>
      </c>
      <c r="L44" s="30">
        <v>28.193567000000002</v>
      </c>
      <c r="M44" s="30">
        <v>28.559021000000001</v>
      </c>
      <c r="N44" s="30">
        <v>28.90119</v>
      </c>
      <c r="O44" s="30">
        <v>29.224095999999999</v>
      </c>
      <c r="P44" s="30">
        <v>29.524984</v>
      </c>
      <c r="Q44" s="30">
        <v>29.805897000000002</v>
      </c>
      <c r="R44" s="30">
        <v>30.068491000000002</v>
      </c>
      <c r="S44" s="30">
        <v>30.311461999999999</v>
      </c>
      <c r="T44" s="30">
        <v>30.538170000000001</v>
      </c>
      <c r="U44" s="30">
        <v>30.749134000000002</v>
      </c>
      <c r="V44" s="30">
        <v>30.943296</v>
      </c>
      <c r="W44" s="30">
        <v>31.121948</v>
      </c>
      <c r="X44" s="30">
        <v>31.288243999999999</v>
      </c>
      <c r="Y44" s="30">
        <v>31.441230999999998</v>
      </c>
      <c r="Z44" s="30">
        <v>31.581344999999999</v>
      </c>
      <c r="AA44" s="30">
        <v>31.709924999999998</v>
      </c>
      <c r="AB44" s="30">
        <v>31.830399</v>
      </c>
      <c r="AC44" s="30">
        <v>31.944506000000001</v>
      </c>
      <c r="AD44" s="30">
        <v>32.051380000000002</v>
      </c>
      <c r="AE44" s="30">
        <v>32.152484999999999</v>
      </c>
      <c r="AF44" s="30">
        <v>32.246841000000003</v>
      </c>
      <c r="AG44" s="30">
        <v>32.335819000000001</v>
      </c>
      <c r="AH44" s="29">
        <v>9.9710000000000007E-3</v>
      </c>
    </row>
    <row r="45" spans="1:34" ht="15" customHeight="1">
      <c r="A45" s="16" t="s">
        <v>139</v>
      </c>
      <c r="B45" s="27" t="s">
        <v>138</v>
      </c>
      <c r="C45" s="30">
        <v>15.201252999999999</v>
      </c>
      <c r="D45" s="30">
        <v>15.355183</v>
      </c>
      <c r="E45" s="30">
        <v>15.453816</v>
      </c>
      <c r="F45" s="30">
        <v>15.629035</v>
      </c>
      <c r="G45" s="30">
        <v>15.824693999999999</v>
      </c>
      <c r="H45" s="30">
        <v>16.066853999999999</v>
      </c>
      <c r="I45" s="30">
        <v>16.315256000000002</v>
      </c>
      <c r="J45" s="30">
        <v>16.549543</v>
      </c>
      <c r="K45" s="30">
        <v>16.588885999999999</v>
      </c>
      <c r="L45" s="30">
        <v>16.705376000000001</v>
      </c>
      <c r="M45" s="30">
        <v>16.787448999999999</v>
      </c>
      <c r="N45" s="30">
        <v>16.767828000000002</v>
      </c>
      <c r="O45" s="30">
        <v>16.786064</v>
      </c>
      <c r="P45" s="30">
        <v>16.785177000000001</v>
      </c>
      <c r="Q45" s="30">
        <v>16.784832000000002</v>
      </c>
      <c r="R45" s="30">
        <v>16.784492</v>
      </c>
      <c r="S45" s="30">
        <v>16.782982000000001</v>
      </c>
      <c r="T45" s="30">
        <v>16.772402</v>
      </c>
      <c r="U45" s="30">
        <v>16.759968000000001</v>
      </c>
      <c r="V45" s="30">
        <v>16.753847</v>
      </c>
      <c r="W45" s="30">
        <v>16.739564999999999</v>
      </c>
      <c r="X45" s="30">
        <v>16.732258000000002</v>
      </c>
      <c r="Y45" s="30">
        <v>16.723436</v>
      </c>
      <c r="Z45" s="30">
        <v>16.713588999999999</v>
      </c>
      <c r="AA45" s="30">
        <v>16.703699</v>
      </c>
      <c r="AB45" s="30">
        <v>16.694199000000001</v>
      </c>
      <c r="AC45" s="30">
        <v>16.683150999999999</v>
      </c>
      <c r="AD45" s="30">
        <v>16.688274</v>
      </c>
      <c r="AE45" s="30">
        <v>16.693066000000002</v>
      </c>
      <c r="AF45" s="30">
        <v>16.705228999999999</v>
      </c>
      <c r="AG45" s="30">
        <v>16.724495000000001</v>
      </c>
      <c r="AH45" s="29">
        <v>3.1879999999999999E-3</v>
      </c>
    </row>
    <row r="46" spans="1:34" ht="15" customHeight="1">
      <c r="A46" s="16" t="s">
        <v>137</v>
      </c>
      <c r="B46" s="27" t="s">
        <v>136</v>
      </c>
      <c r="C46" s="30">
        <v>14.04214</v>
      </c>
      <c r="D46" s="30">
        <v>14.213316000000001</v>
      </c>
      <c r="E46" s="30">
        <v>14.400014000000001</v>
      </c>
      <c r="F46" s="30">
        <v>14.593836</v>
      </c>
      <c r="G46" s="30">
        <v>14.781700000000001</v>
      </c>
      <c r="H46" s="30">
        <v>14.922821000000001</v>
      </c>
      <c r="I46" s="30">
        <v>15.073496</v>
      </c>
      <c r="J46" s="30">
        <v>15.232269000000001</v>
      </c>
      <c r="K46" s="30">
        <v>15.382192999999999</v>
      </c>
      <c r="L46" s="30">
        <v>15.533585</v>
      </c>
      <c r="M46" s="30">
        <v>15.676189000000001</v>
      </c>
      <c r="N46" s="30">
        <v>15.805425</v>
      </c>
      <c r="O46" s="30">
        <v>15.920070000000001</v>
      </c>
      <c r="P46" s="30">
        <v>16.021121999999998</v>
      </c>
      <c r="Q46" s="30">
        <v>16.107089999999999</v>
      </c>
      <c r="R46" s="30">
        <v>16.185827</v>
      </c>
      <c r="S46" s="30">
        <v>16.253571000000001</v>
      </c>
      <c r="T46" s="30">
        <v>16.306384999999999</v>
      </c>
      <c r="U46" s="30">
        <v>16.3566</v>
      </c>
      <c r="V46" s="30">
        <v>16.401613000000001</v>
      </c>
      <c r="W46" s="30">
        <v>16.439768000000001</v>
      </c>
      <c r="X46" s="30">
        <v>16.471526999999998</v>
      </c>
      <c r="Y46" s="30">
        <v>16.505562000000001</v>
      </c>
      <c r="Z46" s="30">
        <v>16.527270999999999</v>
      </c>
      <c r="AA46" s="30">
        <v>16.542200000000001</v>
      </c>
      <c r="AB46" s="30">
        <v>16.555029000000001</v>
      </c>
      <c r="AC46" s="30">
        <v>16.547198999999999</v>
      </c>
      <c r="AD46" s="30">
        <v>16.562515000000001</v>
      </c>
      <c r="AE46" s="30">
        <v>16.582225999999999</v>
      </c>
      <c r="AF46" s="30">
        <v>16.604101</v>
      </c>
      <c r="AG46" s="30">
        <v>16.627987000000001</v>
      </c>
      <c r="AH46" s="29">
        <v>5.6499999999999996E-3</v>
      </c>
    </row>
    <row r="47" spans="1:34" ht="15" customHeight="1">
      <c r="A47" s="16" t="s">
        <v>135</v>
      </c>
      <c r="B47" s="27" t="s">
        <v>134</v>
      </c>
      <c r="C47" s="30">
        <v>7.2381840000000004</v>
      </c>
      <c r="D47" s="30">
        <v>7.3106289999999996</v>
      </c>
      <c r="E47" s="30">
        <v>7.3899419999999996</v>
      </c>
      <c r="F47" s="30">
        <v>7.4766199999999996</v>
      </c>
      <c r="G47" s="30">
        <v>7.5748949999999997</v>
      </c>
      <c r="H47" s="30">
        <v>7.6872590000000001</v>
      </c>
      <c r="I47" s="30">
        <v>7.811744</v>
      </c>
      <c r="J47" s="30">
        <v>7.9480810000000002</v>
      </c>
      <c r="K47" s="30">
        <v>8.0881100000000004</v>
      </c>
      <c r="L47" s="30">
        <v>8.2363879999999998</v>
      </c>
      <c r="M47" s="30">
        <v>8.3898849999999996</v>
      </c>
      <c r="N47" s="30">
        <v>8.5456950000000003</v>
      </c>
      <c r="O47" s="30">
        <v>8.6975180000000005</v>
      </c>
      <c r="P47" s="30">
        <v>8.8389310000000005</v>
      </c>
      <c r="Q47" s="30">
        <v>8.9690670000000008</v>
      </c>
      <c r="R47" s="30">
        <v>9.0871860000000009</v>
      </c>
      <c r="S47" s="30">
        <v>9.1944230000000005</v>
      </c>
      <c r="T47" s="30">
        <v>9.2917489999999994</v>
      </c>
      <c r="U47" s="30">
        <v>9.3801190000000005</v>
      </c>
      <c r="V47" s="30">
        <v>9.4605910000000009</v>
      </c>
      <c r="W47" s="30">
        <v>9.5333299999999994</v>
      </c>
      <c r="X47" s="30">
        <v>9.6002939999999999</v>
      </c>
      <c r="Y47" s="30">
        <v>9.6593630000000008</v>
      </c>
      <c r="Z47" s="30">
        <v>9.7107510000000001</v>
      </c>
      <c r="AA47" s="30">
        <v>9.7559269999999998</v>
      </c>
      <c r="AB47" s="30">
        <v>9.7982410000000009</v>
      </c>
      <c r="AC47" s="30">
        <v>9.8399789999999996</v>
      </c>
      <c r="AD47" s="30">
        <v>9.8814709999999994</v>
      </c>
      <c r="AE47" s="30">
        <v>9.9219279999999994</v>
      </c>
      <c r="AF47" s="30">
        <v>9.9610409999999998</v>
      </c>
      <c r="AG47" s="30">
        <v>9.9996329999999993</v>
      </c>
      <c r="AH47" s="29">
        <v>1.0831E-2</v>
      </c>
    </row>
    <row r="48" spans="1:34" ht="15" customHeight="1">
      <c r="B48" s="26" t="s">
        <v>133</v>
      </c>
    </row>
    <row r="49" spans="1:34" ht="15" customHeight="1">
      <c r="A49" s="16" t="s">
        <v>132</v>
      </c>
      <c r="B49" s="27" t="s">
        <v>131</v>
      </c>
      <c r="C49" s="30">
        <v>71.028343000000007</v>
      </c>
      <c r="D49" s="30">
        <v>72.220389999999995</v>
      </c>
      <c r="E49" s="30">
        <v>72.564667</v>
      </c>
      <c r="F49" s="30">
        <v>73.077133000000003</v>
      </c>
      <c r="G49" s="30">
        <v>73.849853999999993</v>
      </c>
      <c r="H49" s="30">
        <v>74.425162999999998</v>
      </c>
      <c r="I49" s="30">
        <v>74.927543999999997</v>
      </c>
      <c r="J49" s="30">
        <v>75.429169000000002</v>
      </c>
      <c r="K49" s="30">
        <v>75.919990999999996</v>
      </c>
      <c r="L49" s="30">
        <v>76.401756000000006</v>
      </c>
      <c r="M49" s="30">
        <v>76.913512999999995</v>
      </c>
      <c r="N49" s="30">
        <v>77.444984000000005</v>
      </c>
      <c r="O49" s="30">
        <v>78.005836000000002</v>
      </c>
      <c r="P49" s="30">
        <v>78.598488000000003</v>
      </c>
      <c r="Q49" s="30">
        <v>79.204361000000006</v>
      </c>
      <c r="R49" s="30">
        <v>79.826790000000003</v>
      </c>
      <c r="S49" s="30">
        <v>80.448372000000006</v>
      </c>
      <c r="T49" s="30">
        <v>81.070091000000005</v>
      </c>
      <c r="U49" s="30">
        <v>81.685203999999999</v>
      </c>
      <c r="V49" s="30">
        <v>82.280083000000005</v>
      </c>
      <c r="W49" s="30">
        <v>82.864433000000005</v>
      </c>
      <c r="X49" s="30">
        <v>83.445746999999997</v>
      </c>
      <c r="Y49" s="30">
        <v>84.029929999999993</v>
      </c>
      <c r="Z49" s="30">
        <v>84.622078000000002</v>
      </c>
      <c r="AA49" s="30">
        <v>85.195296999999997</v>
      </c>
      <c r="AB49" s="30">
        <v>85.747985999999997</v>
      </c>
      <c r="AC49" s="30">
        <v>86.293166999999997</v>
      </c>
      <c r="AD49" s="30">
        <v>86.829903000000002</v>
      </c>
      <c r="AE49" s="30">
        <v>87.385756999999998</v>
      </c>
      <c r="AF49" s="30">
        <v>87.936958000000004</v>
      </c>
      <c r="AG49" s="30">
        <v>88.485016000000002</v>
      </c>
      <c r="AH49" s="29">
        <v>7.352E-3</v>
      </c>
    </row>
    <row r="50" spans="1:34" ht="15" customHeight="1">
      <c r="B50" s="26" t="s">
        <v>130</v>
      </c>
    </row>
    <row r="51" spans="1:34" ht="15" customHeight="1">
      <c r="A51" s="16" t="s">
        <v>129</v>
      </c>
      <c r="B51" s="27" t="s">
        <v>128</v>
      </c>
      <c r="C51" s="30">
        <v>3.4893709999999998</v>
      </c>
      <c r="D51" s="30">
        <v>3.512003</v>
      </c>
      <c r="E51" s="30">
        <v>3.5347819999999999</v>
      </c>
      <c r="F51" s="30">
        <v>3.5577100000000002</v>
      </c>
      <c r="G51" s="30">
        <v>3.5807850000000001</v>
      </c>
      <c r="H51" s="30">
        <v>3.6040100000000002</v>
      </c>
      <c r="I51" s="30">
        <v>3.627386</v>
      </c>
      <c r="J51" s="30">
        <v>3.6509140000000002</v>
      </c>
      <c r="K51" s="30">
        <v>3.6745939999999999</v>
      </c>
      <c r="L51" s="30">
        <v>3.6984279999999998</v>
      </c>
      <c r="M51" s="30">
        <v>3.7224159999999999</v>
      </c>
      <c r="N51" s="30">
        <v>3.7465600000000001</v>
      </c>
      <c r="O51" s="30">
        <v>3.7708599999999999</v>
      </c>
      <c r="P51" s="30">
        <v>3.795318</v>
      </c>
      <c r="Q51" s="30">
        <v>3.8199350000000001</v>
      </c>
      <c r="R51" s="30">
        <v>3.8447119999999999</v>
      </c>
      <c r="S51" s="30">
        <v>3.8696489999999999</v>
      </c>
      <c r="T51" s="30">
        <v>3.8947479999999999</v>
      </c>
      <c r="U51" s="30">
        <v>3.9200089999999999</v>
      </c>
      <c r="V51" s="30">
        <v>3.9454349999999998</v>
      </c>
      <c r="W51" s="30">
        <v>3.971025</v>
      </c>
      <c r="X51" s="30">
        <v>3.9967820000000001</v>
      </c>
      <c r="Y51" s="30">
        <v>4.0227050000000002</v>
      </c>
      <c r="Z51" s="30">
        <v>4.0487970000000004</v>
      </c>
      <c r="AA51" s="30">
        <v>4.0750580000000003</v>
      </c>
      <c r="AB51" s="30">
        <v>4.1014889999999999</v>
      </c>
      <c r="AC51" s="30">
        <v>4.1280910000000004</v>
      </c>
      <c r="AD51" s="30">
        <v>4.1548660000000002</v>
      </c>
      <c r="AE51" s="30">
        <v>4.1818150000000003</v>
      </c>
      <c r="AF51" s="30">
        <v>4.208939</v>
      </c>
      <c r="AG51" s="30">
        <v>4.2362380000000002</v>
      </c>
      <c r="AH51" s="29">
        <v>6.4859999999999996E-3</v>
      </c>
    </row>
    <row r="52" spans="1:34" ht="15" customHeight="1">
      <c r="A52" s="16" t="s">
        <v>127</v>
      </c>
      <c r="B52" s="27" t="s">
        <v>126</v>
      </c>
      <c r="C52" s="30">
        <v>4.8419600000000003</v>
      </c>
      <c r="D52" s="30">
        <v>4.8707260000000003</v>
      </c>
      <c r="E52" s="30">
        <v>4.8996630000000003</v>
      </c>
      <c r="F52" s="30">
        <v>4.9287720000000004</v>
      </c>
      <c r="G52" s="30">
        <v>4.9580539999999997</v>
      </c>
      <c r="H52" s="30">
        <v>4.9875090000000002</v>
      </c>
      <c r="I52" s="30">
        <v>5.0171400000000004</v>
      </c>
      <c r="J52" s="30">
        <v>5.0469470000000003</v>
      </c>
      <c r="K52" s="30">
        <v>5.0769310000000001</v>
      </c>
      <c r="L52" s="30">
        <v>5.1070919999999997</v>
      </c>
      <c r="M52" s="30">
        <v>5.1374339999999998</v>
      </c>
      <c r="N52" s="30">
        <v>5.1679550000000001</v>
      </c>
      <c r="O52" s="30">
        <v>5.198658</v>
      </c>
      <c r="P52" s="30">
        <v>5.2295429999999996</v>
      </c>
      <c r="Q52" s="30">
        <v>5.2606109999999999</v>
      </c>
      <c r="R52" s="30">
        <v>5.2918640000000003</v>
      </c>
      <c r="S52" s="30">
        <v>5.3233030000000001</v>
      </c>
      <c r="T52" s="30">
        <v>5.3549290000000003</v>
      </c>
      <c r="U52" s="30">
        <v>5.3867419999999999</v>
      </c>
      <c r="V52" s="30">
        <v>5.4187450000000004</v>
      </c>
      <c r="W52" s="30">
        <v>5.4509379999999998</v>
      </c>
      <c r="X52" s="30">
        <v>5.4833220000000003</v>
      </c>
      <c r="Y52" s="30">
        <v>5.515898</v>
      </c>
      <c r="Z52" s="30">
        <v>5.548667</v>
      </c>
      <c r="AA52" s="30">
        <v>5.5816319999999999</v>
      </c>
      <c r="AB52" s="30">
        <v>5.6147919999999996</v>
      </c>
      <c r="AC52" s="30">
        <v>5.6481500000000002</v>
      </c>
      <c r="AD52" s="30">
        <v>5.681705</v>
      </c>
      <c r="AE52" s="30">
        <v>5.7154600000000002</v>
      </c>
      <c r="AF52" s="30">
        <v>5.7494160000000001</v>
      </c>
      <c r="AG52" s="30">
        <v>5.7835729999999996</v>
      </c>
      <c r="AH52" s="29">
        <v>5.9410000000000001E-3</v>
      </c>
    </row>
    <row r="54" spans="1:34" ht="15" customHeight="1">
      <c r="B54" s="26" t="s">
        <v>125</v>
      </c>
    </row>
    <row r="55" spans="1:34" ht="15" customHeight="1">
      <c r="B55" s="26" t="s">
        <v>124</v>
      </c>
    </row>
    <row r="56" spans="1:34" ht="15" customHeight="1">
      <c r="A56" s="16" t="s">
        <v>123</v>
      </c>
      <c r="B56" s="27" t="s">
        <v>107</v>
      </c>
      <c r="C56" s="31">
        <v>13.671303</v>
      </c>
      <c r="D56" s="31">
        <v>14.31452</v>
      </c>
      <c r="E56" s="31">
        <v>14.303330000000001</v>
      </c>
      <c r="F56" s="31">
        <v>14.308396999999999</v>
      </c>
      <c r="G56" s="31">
        <v>14.256598</v>
      </c>
      <c r="H56" s="31">
        <v>14.176140999999999</v>
      </c>
      <c r="I56" s="31">
        <v>14.078118999999999</v>
      </c>
      <c r="J56" s="31">
        <v>13.976815</v>
      </c>
      <c r="K56" s="31">
        <v>13.878121999999999</v>
      </c>
      <c r="L56" s="31">
        <v>13.768432000000001</v>
      </c>
      <c r="M56" s="31">
        <v>13.669912999999999</v>
      </c>
      <c r="N56" s="31">
        <v>13.575455</v>
      </c>
      <c r="O56" s="31">
        <v>13.488398</v>
      </c>
      <c r="P56" s="31">
        <v>13.423621000000001</v>
      </c>
      <c r="Q56" s="31">
        <v>13.372301</v>
      </c>
      <c r="R56" s="31">
        <v>13.328881000000001</v>
      </c>
      <c r="S56" s="31">
        <v>13.286728999999999</v>
      </c>
      <c r="T56" s="31">
        <v>13.246257</v>
      </c>
      <c r="U56" s="31">
        <v>13.21139</v>
      </c>
      <c r="V56" s="31">
        <v>13.189525</v>
      </c>
      <c r="W56" s="31">
        <v>13.176627999999999</v>
      </c>
      <c r="X56" s="31">
        <v>13.16408</v>
      </c>
      <c r="Y56" s="31">
        <v>13.164543</v>
      </c>
      <c r="Z56" s="31">
        <v>13.175846999999999</v>
      </c>
      <c r="AA56" s="31">
        <v>13.192310000000001</v>
      </c>
      <c r="AB56" s="31">
        <v>13.206203</v>
      </c>
      <c r="AC56" s="31">
        <v>13.222257000000001</v>
      </c>
      <c r="AD56" s="31">
        <v>13.241574</v>
      </c>
      <c r="AE56" s="31">
        <v>13.266640000000001</v>
      </c>
      <c r="AF56" s="31">
        <v>13.297891</v>
      </c>
      <c r="AG56" s="31">
        <v>13.329485</v>
      </c>
      <c r="AH56" s="29">
        <v>-8.4400000000000002E-4</v>
      </c>
    </row>
    <row r="57" spans="1:34" ht="15" customHeight="1">
      <c r="A57" s="16" t="s">
        <v>122</v>
      </c>
      <c r="B57" s="27" t="s">
        <v>105</v>
      </c>
      <c r="C57" s="31">
        <v>0.80038699999999996</v>
      </c>
      <c r="D57" s="31">
        <v>0.824125</v>
      </c>
      <c r="E57" s="31">
        <v>0.83617799999999998</v>
      </c>
      <c r="F57" s="31">
        <v>0.83818499999999996</v>
      </c>
      <c r="G57" s="31">
        <v>0.841109</v>
      </c>
      <c r="H57" s="31">
        <v>0.84806099999999995</v>
      </c>
      <c r="I57" s="31">
        <v>0.85120600000000002</v>
      </c>
      <c r="J57" s="31">
        <v>0.852634</v>
      </c>
      <c r="K57" s="31">
        <v>0.85334100000000002</v>
      </c>
      <c r="L57" s="31">
        <v>0.85313899999999998</v>
      </c>
      <c r="M57" s="31">
        <v>0.85419800000000001</v>
      </c>
      <c r="N57" s="31">
        <v>0.85696499999999998</v>
      </c>
      <c r="O57" s="31">
        <v>0.86006400000000005</v>
      </c>
      <c r="P57" s="31">
        <v>0.86418700000000004</v>
      </c>
      <c r="Q57" s="31">
        <v>0.87027200000000005</v>
      </c>
      <c r="R57" s="31">
        <v>0.87683199999999994</v>
      </c>
      <c r="S57" s="31">
        <v>0.88265099999999996</v>
      </c>
      <c r="T57" s="31">
        <v>0.88892199999999999</v>
      </c>
      <c r="U57" s="31">
        <v>0.89632400000000001</v>
      </c>
      <c r="V57" s="31">
        <v>0.90395000000000003</v>
      </c>
      <c r="W57" s="31">
        <v>0.91157100000000002</v>
      </c>
      <c r="X57" s="31">
        <v>0.92086299999999999</v>
      </c>
      <c r="Y57" s="31">
        <v>0.93132000000000004</v>
      </c>
      <c r="Z57" s="31">
        <v>0.94299999999999995</v>
      </c>
      <c r="AA57" s="31">
        <v>0.95448900000000003</v>
      </c>
      <c r="AB57" s="31">
        <v>0.96569400000000005</v>
      </c>
      <c r="AC57" s="31">
        <v>0.97780900000000004</v>
      </c>
      <c r="AD57" s="31">
        <v>0.98829999999999996</v>
      </c>
      <c r="AE57" s="31">
        <v>0.99942799999999998</v>
      </c>
      <c r="AF57" s="31">
        <v>1.01142</v>
      </c>
      <c r="AG57" s="31">
        <v>1.023431</v>
      </c>
      <c r="AH57" s="29">
        <v>8.2279999999999992E-3</v>
      </c>
    </row>
    <row r="58" spans="1:34" ht="15" customHeight="1">
      <c r="A58" s="16" t="s">
        <v>121</v>
      </c>
      <c r="B58" s="27" t="s">
        <v>103</v>
      </c>
      <c r="C58" s="31">
        <v>0.124219</v>
      </c>
      <c r="D58" s="31">
        <v>0.15560299999999999</v>
      </c>
      <c r="E58" s="31">
        <v>0.17824799999999999</v>
      </c>
      <c r="F58" s="31">
        <v>0.19545999999999999</v>
      </c>
      <c r="G58" s="31">
        <v>0.20796899999999999</v>
      </c>
      <c r="H58" s="31">
        <v>0.217173</v>
      </c>
      <c r="I58" s="31">
        <v>0.22372700000000001</v>
      </c>
      <c r="J58" s="31">
        <v>0.22850599999999999</v>
      </c>
      <c r="K58" s="31">
        <v>0.23133200000000001</v>
      </c>
      <c r="L58" s="31">
        <v>0.23314199999999999</v>
      </c>
      <c r="M58" s="31">
        <v>0.23496500000000001</v>
      </c>
      <c r="N58" s="31">
        <v>0.235624</v>
      </c>
      <c r="O58" s="31">
        <v>0.23652599999999999</v>
      </c>
      <c r="P58" s="31">
        <v>0.23686699999999999</v>
      </c>
      <c r="Q58" s="31">
        <v>0.23699400000000001</v>
      </c>
      <c r="R58" s="31">
        <v>0.23697099999999999</v>
      </c>
      <c r="S58" s="31">
        <v>0.236901</v>
      </c>
      <c r="T58" s="31">
        <v>0.236676</v>
      </c>
      <c r="U58" s="31">
        <v>0.23635400000000001</v>
      </c>
      <c r="V58" s="31">
        <v>0.23574899999999999</v>
      </c>
      <c r="W58" s="31">
        <v>0.23542099999999999</v>
      </c>
      <c r="X58" s="31">
        <v>0.23472100000000001</v>
      </c>
      <c r="Y58" s="31">
        <v>0.23394400000000001</v>
      </c>
      <c r="Z58" s="31">
        <v>0.23314099999999999</v>
      </c>
      <c r="AA58" s="31">
        <v>0.232267</v>
      </c>
      <c r="AB58" s="31">
        <v>0.231266</v>
      </c>
      <c r="AC58" s="31">
        <v>0.23055400000000001</v>
      </c>
      <c r="AD58" s="31">
        <v>0.22966200000000001</v>
      </c>
      <c r="AE58" s="31">
        <v>0.22886600000000001</v>
      </c>
      <c r="AF58" s="31">
        <v>0.22806100000000001</v>
      </c>
      <c r="AG58" s="31">
        <v>0.22742000000000001</v>
      </c>
      <c r="AH58" s="29">
        <v>2.0362999999999999E-2</v>
      </c>
    </row>
    <row r="59" spans="1:34" ht="15" customHeight="1">
      <c r="A59" s="16" t="s">
        <v>120</v>
      </c>
      <c r="B59" s="27" t="s">
        <v>101</v>
      </c>
      <c r="C59" s="31">
        <v>5.2159199999999997</v>
      </c>
      <c r="D59" s="31">
        <v>5.3152980000000003</v>
      </c>
      <c r="E59" s="31">
        <v>5.4481669999999998</v>
      </c>
      <c r="F59" s="31">
        <v>5.454726</v>
      </c>
      <c r="G59" s="31">
        <v>5.4643699999999997</v>
      </c>
      <c r="H59" s="31">
        <v>5.481522</v>
      </c>
      <c r="I59" s="31">
        <v>5.4570720000000001</v>
      </c>
      <c r="J59" s="31">
        <v>5.4193680000000004</v>
      </c>
      <c r="K59" s="31">
        <v>5.381697</v>
      </c>
      <c r="L59" s="31">
        <v>5.342422</v>
      </c>
      <c r="M59" s="31">
        <v>5.3117549999999998</v>
      </c>
      <c r="N59" s="31">
        <v>5.2842169999999999</v>
      </c>
      <c r="O59" s="31">
        <v>5.2531059999999998</v>
      </c>
      <c r="P59" s="31">
        <v>5.2295129999999999</v>
      </c>
      <c r="Q59" s="31">
        <v>5.2186190000000003</v>
      </c>
      <c r="R59" s="31">
        <v>5.2171539999999998</v>
      </c>
      <c r="S59" s="31">
        <v>5.2134900000000002</v>
      </c>
      <c r="T59" s="31">
        <v>5.2167539999999999</v>
      </c>
      <c r="U59" s="31">
        <v>5.2329160000000003</v>
      </c>
      <c r="V59" s="31">
        <v>5.249949</v>
      </c>
      <c r="W59" s="31">
        <v>5.2650880000000004</v>
      </c>
      <c r="X59" s="31">
        <v>5.2961619999999998</v>
      </c>
      <c r="Y59" s="31">
        <v>5.3431240000000004</v>
      </c>
      <c r="Z59" s="31">
        <v>5.3956419999999996</v>
      </c>
      <c r="AA59" s="31">
        <v>5.4427680000000001</v>
      </c>
      <c r="AB59" s="31">
        <v>5.4910430000000003</v>
      </c>
      <c r="AC59" s="31">
        <v>5.5400879999999999</v>
      </c>
      <c r="AD59" s="31">
        <v>5.5875690000000002</v>
      </c>
      <c r="AE59" s="31">
        <v>5.6404889999999996</v>
      </c>
      <c r="AF59" s="31">
        <v>5.6978999999999997</v>
      </c>
      <c r="AG59" s="31">
        <v>5.7578870000000002</v>
      </c>
      <c r="AH59" s="29">
        <v>3.3010000000000001E-3</v>
      </c>
    </row>
    <row r="60" spans="1:34" ht="15" customHeight="1">
      <c r="A60" s="16" t="s">
        <v>119</v>
      </c>
      <c r="B60" s="27" t="s">
        <v>99</v>
      </c>
      <c r="C60" s="31">
        <v>2.9648000000000001E-2</v>
      </c>
      <c r="D60" s="31">
        <v>3.5372000000000001E-2</v>
      </c>
      <c r="E60" s="31">
        <v>3.9948999999999998E-2</v>
      </c>
      <c r="F60" s="31">
        <v>4.3489E-2</v>
      </c>
      <c r="G60" s="31">
        <v>4.5983999999999997E-2</v>
      </c>
      <c r="H60" s="31">
        <v>4.7932000000000002E-2</v>
      </c>
      <c r="I60" s="31">
        <v>4.9327000000000003E-2</v>
      </c>
      <c r="J60" s="31">
        <v>5.0383999999999998E-2</v>
      </c>
      <c r="K60" s="31">
        <v>5.0867000000000002E-2</v>
      </c>
      <c r="L60" s="31">
        <v>5.1175999999999999E-2</v>
      </c>
      <c r="M60" s="31">
        <v>5.1805999999999998E-2</v>
      </c>
      <c r="N60" s="31">
        <v>5.2263999999999998E-2</v>
      </c>
      <c r="O60" s="31">
        <v>5.2979999999999999E-2</v>
      </c>
      <c r="P60" s="31">
        <v>5.3629000000000003E-2</v>
      </c>
      <c r="Q60" s="31">
        <v>5.4341E-2</v>
      </c>
      <c r="R60" s="31">
        <v>5.5025999999999999E-2</v>
      </c>
      <c r="S60" s="31">
        <v>5.5648000000000003E-2</v>
      </c>
      <c r="T60" s="31">
        <v>5.6226999999999999E-2</v>
      </c>
      <c r="U60" s="31">
        <v>5.6842999999999998E-2</v>
      </c>
      <c r="V60" s="31">
        <v>5.7418999999999998E-2</v>
      </c>
      <c r="W60" s="31">
        <v>5.8186000000000002E-2</v>
      </c>
      <c r="X60" s="31">
        <v>5.8848999999999999E-2</v>
      </c>
      <c r="Y60" s="31">
        <v>5.9567000000000002E-2</v>
      </c>
      <c r="Z60" s="31">
        <v>6.0338999999999997E-2</v>
      </c>
      <c r="AA60" s="31">
        <v>6.1092E-2</v>
      </c>
      <c r="AB60" s="31">
        <v>6.1766000000000001E-2</v>
      </c>
      <c r="AC60" s="31">
        <v>6.2538999999999997E-2</v>
      </c>
      <c r="AD60" s="31">
        <v>6.3215999999999994E-2</v>
      </c>
      <c r="AE60" s="31">
        <v>6.3948000000000005E-2</v>
      </c>
      <c r="AF60" s="31">
        <v>6.4641000000000004E-2</v>
      </c>
      <c r="AG60" s="31">
        <v>6.5327999999999997E-2</v>
      </c>
      <c r="AH60" s="29">
        <v>2.6683999999999999E-2</v>
      </c>
    </row>
    <row r="61" spans="1:34" ht="15" customHeight="1">
      <c r="A61" s="16" t="s">
        <v>118</v>
      </c>
      <c r="B61" s="27" t="s">
        <v>97</v>
      </c>
      <c r="C61" s="31">
        <v>0.43617299999999998</v>
      </c>
      <c r="D61" s="31">
        <v>0.46079100000000001</v>
      </c>
      <c r="E61" s="31">
        <v>0.46790300000000001</v>
      </c>
      <c r="F61" s="31">
        <v>0.46067599999999997</v>
      </c>
      <c r="G61" s="31">
        <v>0.45754</v>
      </c>
      <c r="H61" s="31">
        <v>0.44711600000000001</v>
      </c>
      <c r="I61" s="31">
        <v>0.44912800000000003</v>
      </c>
      <c r="J61" s="31">
        <v>0.44500200000000001</v>
      </c>
      <c r="K61" s="31">
        <v>0.44690800000000003</v>
      </c>
      <c r="L61" s="31">
        <v>0.45016699999999998</v>
      </c>
      <c r="M61" s="31">
        <v>0.45133400000000001</v>
      </c>
      <c r="N61" s="31">
        <v>0.45037199999999999</v>
      </c>
      <c r="O61" s="31">
        <v>0.44999400000000001</v>
      </c>
      <c r="P61" s="31">
        <v>0.45079200000000003</v>
      </c>
      <c r="Q61" s="31">
        <v>0.45160400000000001</v>
      </c>
      <c r="R61" s="31">
        <v>0.45036399999999999</v>
      </c>
      <c r="S61" s="31">
        <v>0.44789000000000001</v>
      </c>
      <c r="T61" s="31">
        <v>0.44501400000000002</v>
      </c>
      <c r="U61" s="31">
        <v>0.44074099999999999</v>
      </c>
      <c r="V61" s="31">
        <v>0.43900099999999997</v>
      </c>
      <c r="W61" s="31">
        <v>0.43703399999999998</v>
      </c>
      <c r="X61" s="31">
        <v>0.43727199999999999</v>
      </c>
      <c r="Y61" s="31">
        <v>0.43894300000000003</v>
      </c>
      <c r="Z61" s="31">
        <v>0.439691</v>
      </c>
      <c r="AA61" s="31">
        <v>0.44018200000000002</v>
      </c>
      <c r="AB61" s="31">
        <v>0.43818600000000002</v>
      </c>
      <c r="AC61" s="31">
        <v>0.43783499999999997</v>
      </c>
      <c r="AD61" s="31">
        <v>0.43812800000000002</v>
      </c>
      <c r="AE61" s="31">
        <v>0.43939099999999998</v>
      </c>
      <c r="AF61" s="31">
        <v>0.44034099999999998</v>
      </c>
      <c r="AG61" s="31">
        <v>0.44214599999999998</v>
      </c>
      <c r="AH61" s="29">
        <v>4.5300000000000001E-4</v>
      </c>
    </row>
    <row r="62" spans="1:34" ht="15" customHeight="1">
      <c r="A62" s="16" t="s">
        <v>117</v>
      </c>
      <c r="B62" s="27" t="s">
        <v>95</v>
      </c>
      <c r="C62" s="31">
        <v>7.7342999999999995E-2</v>
      </c>
      <c r="D62" s="31">
        <v>7.9008999999999996E-2</v>
      </c>
      <c r="E62" s="31">
        <v>7.8090000000000007E-2</v>
      </c>
      <c r="F62" s="31">
        <v>7.6536000000000007E-2</v>
      </c>
      <c r="G62" s="31">
        <v>7.4773999999999993E-2</v>
      </c>
      <c r="H62" s="31">
        <v>7.3055999999999996E-2</v>
      </c>
      <c r="I62" s="31">
        <v>7.0842000000000002E-2</v>
      </c>
      <c r="J62" s="31">
        <v>6.8567000000000003E-2</v>
      </c>
      <c r="K62" s="31">
        <v>6.6392999999999994E-2</v>
      </c>
      <c r="L62" s="31">
        <v>6.4238000000000003E-2</v>
      </c>
      <c r="M62" s="31">
        <v>6.2135999999999997E-2</v>
      </c>
      <c r="N62" s="31">
        <v>6.1026999999999998E-2</v>
      </c>
      <c r="O62" s="31">
        <v>5.9879000000000002E-2</v>
      </c>
      <c r="P62" s="31">
        <v>5.883E-2</v>
      </c>
      <c r="Q62" s="31">
        <v>5.7829999999999999E-2</v>
      </c>
      <c r="R62" s="31">
        <v>5.6736000000000002E-2</v>
      </c>
      <c r="S62" s="31">
        <v>5.5594999999999999E-2</v>
      </c>
      <c r="T62" s="31">
        <v>5.4487000000000001E-2</v>
      </c>
      <c r="U62" s="31">
        <v>5.3377000000000001E-2</v>
      </c>
      <c r="V62" s="31">
        <v>5.2299999999999999E-2</v>
      </c>
      <c r="W62" s="31">
        <v>5.1144000000000002E-2</v>
      </c>
      <c r="X62" s="31">
        <v>5.0613999999999999E-2</v>
      </c>
      <c r="Y62" s="31">
        <v>5.0202999999999998E-2</v>
      </c>
      <c r="Z62" s="31">
        <v>4.9824E-2</v>
      </c>
      <c r="AA62" s="31">
        <v>4.9375000000000002E-2</v>
      </c>
      <c r="AB62" s="31">
        <v>4.8897000000000003E-2</v>
      </c>
      <c r="AC62" s="31">
        <v>4.8439000000000003E-2</v>
      </c>
      <c r="AD62" s="31">
        <v>4.7957E-2</v>
      </c>
      <c r="AE62" s="31">
        <v>4.7481000000000002E-2</v>
      </c>
      <c r="AF62" s="31">
        <v>4.7081999999999999E-2</v>
      </c>
      <c r="AG62" s="31">
        <v>4.6699999999999998E-2</v>
      </c>
      <c r="AH62" s="29">
        <v>-1.6677000000000001E-2</v>
      </c>
    </row>
    <row r="63" spans="1:34" ht="15" customHeight="1">
      <c r="A63" s="16" t="s">
        <v>116</v>
      </c>
      <c r="B63" s="27" t="s">
        <v>93</v>
      </c>
      <c r="C63" s="31">
        <v>0.85588699999999995</v>
      </c>
      <c r="D63" s="31">
        <v>0.88170099999999996</v>
      </c>
      <c r="E63" s="31">
        <v>0.97264300000000004</v>
      </c>
      <c r="F63" s="31">
        <v>0.97087999999999997</v>
      </c>
      <c r="G63" s="31">
        <v>0.96519200000000005</v>
      </c>
      <c r="H63" s="31">
        <v>0.93135599999999996</v>
      </c>
      <c r="I63" s="31">
        <v>0.93199399999999999</v>
      </c>
      <c r="J63" s="31">
        <v>0.91992700000000005</v>
      </c>
      <c r="K63" s="31">
        <v>0.918072</v>
      </c>
      <c r="L63" s="31">
        <v>0.91630299999999998</v>
      </c>
      <c r="M63" s="31">
        <v>0.93429499999999999</v>
      </c>
      <c r="N63" s="31">
        <v>0.91906500000000002</v>
      </c>
      <c r="O63" s="31">
        <v>0.91856099999999996</v>
      </c>
      <c r="P63" s="31">
        <v>0.91766099999999995</v>
      </c>
      <c r="Q63" s="31">
        <v>0.91696699999999998</v>
      </c>
      <c r="R63" s="31">
        <v>0.916103</v>
      </c>
      <c r="S63" s="31">
        <v>0.91549499999999995</v>
      </c>
      <c r="T63" s="31">
        <v>0.91719700000000004</v>
      </c>
      <c r="U63" s="31">
        <v>0.91479299999999997</v>
      </c>
      <c r="V63" s="31">
        <v>0.91517700000000002</v>
      </c>
      <c r="W63" s="31">
        <v>0.90615800000000002</v>
      </c>
      <c r="X63" s="31">
        <v>0.91317899999999996</v>
      </c>
      <c r="Y63" s="31">
        <v>0.90260600000000002</v>
      </c>
      <c r="Z63" s="31">
        <v>0.90266900000000005</v>
      </c>
      <c r="AA63" s="31">
        <v>0.89637100000000003</v>
      </c>
      <c r="AB63" s="31">
        <v>0.90110100000000004</v>
      </c>
      <c r="AC63" s="31">
        <v>0.89584200000000003</v>
      </c>
      <c r="AD63" s="31">
        <v>0.89296699999999996</v>
      </c>
      <c r="AE63" s="31">
        <v>0.89244500000000004</v>
      </c>
      <c r="AF63" s="31">
        <v>0.89249800000000001</v>
      </c>
      <c r="AG63" s="31">
        <v>0.89156299999999999</v>
      </c>
      <c r="AH63" s="29">
        <v>1.3619999999999999E-3</v>
      </c>
    </row>
    <row r="64" spans="1:34" ht="15" customHeight="1">
      <c r="A64" s="16" t="s">
        <v>115</v>
      </c>
      <c r="B64" s="27" t="s">
        <v>91</v>
      </c>
      <c r="C64" s="31">
        <v>0.195878</v>
      </c>
      <c r="D64" s="31">
        <v>0.19662299999999999</v>
      </c>
      <c r="E64" s="31">
        <v>0.199516</v>
      </c>
      <c r="F64" s="31">
        <v>0.20052300000000001</v>
      </c>
      <c r="G64" s="31">
        <v>0.200213</v>
      </c>
      <c r="H64" s="31">
        <v>0.19985800000000001</v>
      </c>
      <c r="I64" s="31">
        <v>0.19897000000000001</v>
      </c>
      <c r="J64" s="31">
        <v>0.19770599999999999</v>
      </c>
      <c r="K64" s="31">
        <v>0.196211</v>
      </c>
      <c r="L64" s="31">
        <v>0.194547</v>
      </c>
      <c r="M64" s="31">
        <v>0.19328500000000001</v>
      </c>
      <c r="N64" s="31">
        <v>0.19231599999999999</v>
      </c>
      <c r="O64" s="31">
        <v>0.19153100000000001</v>
      </c>
      <c r="P64" s="31">
        <v>0.19079499999999999</v>
      </c>
      <c r="Q64" s="31">
        <v>0.19019900000000001</v>
      </c>
      <c r="R64" s="31">
        <v>0.18947900000000001</v>
      </c>
      <c r="S64" s="31">
        <v>0.188411</v>
      </c>
      <c r="T64" s="31">
        <v>0.18722800000000001</v>
      </c>
      <c r="U64" s="31">
        <v>0.186166</v>
      </c>
      <c r="V64" s="31">
        <v>0.18521399999999999</v>
      </c>
      <c r="W64" s="31">
        <v>0.18439800000000001</v>
      </c>
      <c r="X64" s="31">
        <v>0.183612</v>
      </c>
      <c r="Y64" s="31">
        <v>0.182973</v>
      </c>
      <c r="Z64" s="31">
        <v>0.18243000000000001</v>
      </c>
      <c r="AA64" s="31">
        <v>0.181837</v>
      </c>
      <c r="AB64" s="31">
        <v>0.18113000000000001</v>
      </c>
      <c r="AC64" s="31">
        <v>0.180364</v>
      </c>
      <c r="AD64" s="31">
        <v>0.179565</v>
      </c>
      <c r="AE64" s="31">
        <v>0.178864</v>
      </c>
      <c r="AF64" s="31">
        <v>0.17815400000000001</v>
      </c>
      <c r="AG64" s="31">
        <v>0.17736499999999999</v>
      </c>
      <c r="AH64" s="29">
        <v>-3.3040000000000001E-3</v>
      </c>
    </row>
    <row r="65" spans="1:34" ht="15" customHeight="1">
      <c r="A65" s="16" t="s">
        <v>114</v>
      </c>
      <c r="B65" s="27" t="s">
        <v>89</v>
      </c>
      <c r="C65" s="31">
        <v>1.8604849999999999</v>
      </c>
      <c r="D65" s="31">
        <v>2.5308619999999999</v>
      </c>
      <c r="E65" s="31">
        <v>2.8256230000000002</v>
      </c>
      <c r="F65" s="31">
        <v>2.9600010000000001</v>
      </c>
      <c r="G65" s="31">
        <v>3.0300150000000001</v>
      </c>
      <c r="H65" s="31">
        <v>3.089048</v>
      </c>
      <c r="I65" s="31">
        <v>3.108447</v>
      </c>
      <c r="J65" s="31">
        <v>3.1248559999999999</v>
      </c>
      <c r="K65" s="31">
        <v>3.1524580000000002</v>
      </c>
      <c r="L65" s="31">
        <v>3.1749770000000002</v>
      </c>
      <c r="M65" s="31">
        <v>3.2061929999999998</v>
      </c>
      <c r="N65" s="31">
        <v>3.2444259999999998</v>
      </c>
      <c r="O65" s="31">
        <v>3.2910370000000002</v>
      </c>
      <c r="P65" s="31">
        <v>3.3397559999999999</v>
      </c>
      <c r="Q65" s="31">
        <v>3.3888029999999998</v>
      </c>
      <c r="R65" s="31">
        <v>3.437039</v>
      </c>
      <c r="S65" s="31">
        <v>3.4744820000000001</v>
      </c>
      <c r="T65" s="31">
        <v>3.5073379999999998</v>
      </c>
      <c r="U65" s="31">
        <v>3.544565</v>
      </c>
      <c r="V65" s="31">
        <v>3.5833170000000001</v>
      </c>
      <c r="W65" s="31">
        <v>3.6291679999999999</v>
      </c>
      <c r="X65" s="31">
        <v>3.6740949999999999</v>
      </c>
      <c r="Y65" s="31">
        <v>3.7249180000000002</v>
      </c>
      <c r="Z65" s="31">
        <v>3.7775609999999999</v>
      </c>
      <c r="AA65" s="31">
        <v>3.83318</v>
      </c>
      <c r="AB65" s="31">
        <v>3.8850660000000001</v>
      </c>
      <c r="AC65" s="31">
        <v>3.934466</v>
      </c>
      <c r="AD65" s="31">
        <v>3.9789859999999999</v>
      </c>
      <c r="AE65" s="31">
        <v>4.020079</v>
      </c>
      <c r="AF65" s="31">
        <v>4.0577300000000003</v>
      </c>
      <c r="AG65" s="31">
        <v>4.0956619999999999</v>
      </c>
      <c r="AH65" s="29">
        <v>2.6651999999999999E-2</v>
      </c>
    </row>
    <row r="66" spans="1:34" ht="15" customHeight="1">
      <c r="A66" s="16" t="s">
        <v>113</v>
      </c>
      <c r="B66" s="27" t="s">
        <v>87</v>
      </c>
      <c r="C66" s="31">
        <v>0.53596600000000005</v>
      </c>
      <c r="D66" s="31">
        <v>0.54501100000000002</v>
      </c>
      <c r="E66" s="31">
        <v>0.54574800000000001</v>
      </c>
      <c r="F66" s="31">
        <v>0.53256199999999998</v>
      </c>
      <c r="G66" s="31">
        <v>0.52387499999999998</v>
      </c>
      <c r="H66" s="31">
        <v>0.52334400000000003</v>
      </c>
      <c r="I66" s="31">
        <v>0.52208500000000002</v>
      </c>
      <c r="J66" s="31">
        <v>0.52191699999999996</v>
      </c>
      <c r="K66" s="31">
        <v>0.52479100000000001</v>
      </c>
      <c r="L66" s="31">
        <v>0.52363999999999999</v>
      </c>
      <c r="M66" s="31">
        <v>0.52166900000000005</v>
      </c>
      <c r="N66" s="31">
        <v>0.52158800000000005</v>
      </c>
      <c r="O66" s="31">
        <v>0.522428</v>
      </c>
      <c r="P66" s="31">
        <v>0.52329800000000004</v>
      </c>
      <c r="Q66" s="31">
        <v>0.52417999999999998</v>
      </c>
      <c r="R66" s="31">
        <v>0.525061</v>
      </c>
      <c r="S66" s="31">
        <v>0.52598500000000004</v>
      </c>
      <c r="T66" s="31">
        <v>0.52694099999999999</v>
      </c>
      <c r="U66" s="31">
        <v>0.52790700000000002</v>
      </c>
      <c r="V66" s="31">
        <v>0.52888299999999999</v>
      </c>
      <c r="W66" s="31">
        <v>0.52986500000000003</v>
      </c>
      <c r="X66" s="31">
        <v>0.53085800000000005</v>
      </c>
      <c r="Y66" s="31">
        <v>0.53185099999999996</v>
      </c>
      <c r="Z66" s="31">
        <v>0.53285099999999996</v>
      </c>
      <c r="AA66" s="31">
        <v>0.53385199999999999</v>
      </c>
      <c r="AB66" s="31">
        <v>0.53485899999999997</v>
      </c>
      <c r="AC66" s="31">
        <v>0.53586400000000001</v>
      </c>
      <c r="AD66" s="31">
        <v>0.53686900000000004</v>
      </c>
      <c r="AE66" s="31">
        <v>0.53787399999999996</v>
      </c>
      <c r="AF66" s="31">
        <v>0.53887799999999997</v>
      </c>
      <c r="AG66" s="31">
        <v>0.53988000000000003</v>
      </c>
      <c r="AH66" s="29">
        <v>2.43E-4</v>
      </c>
    </row>
    <row r="67" spans="1:34" ht="15" customHeight="1">
      <c r="A67" s="16" t="s">
        <v>112</v>
      </c>
      <c r="B67" s="27" t="s">
        <v>85</v>
      </c>
      <c r="C67" s="31">
        <v>0.12123</v>
      </c>
      <c r="D67" s="31">
        <v>0.12341299999999999</v>
      </c>
      <c r="E67" s="31">
        <v>0.124809</v>
      </c>
      <c r="F67" s="31">
        <v>0.125809</v>
      </c>
      <c r="G67" s="31">
        <v>0.126418</v>
      </c>
      <c r="H67" s="31">
        <v>0.126723</v>
      </c>
      <c r="I67" s="31">
        <v>0.12686900000000001</v>
      </c>
      <c r="J67" s="31">
        <v>0.126531</v>
      </c>
      <c r="K67" s="31">
        <v>0.126274</v>
      </c>
      <c r="L67" s="31">
        <v>0.12606899999999999</v>
      </c>
      <c r="M67" s="31">
        <v>0.125861</v>
      </c>
      <c r="N67" s="31">
        <v>0.12568799999999999</v>
      </c>
      <c r="O67" s="31">
        <v>0.12550900000000001</v>
      </c>
      <c r="P67" s="31">
        <v>0.12536900000000001</v>
      </c>
      <c r="Q67" s="31">
        <v>0.12531200000000001</v>
      </c>
      <c r="R67" s="31">
        <v>0.12520500000000001</v>
      </c>
      <c r="S67" s="31">
        <v>0.12504899999999999</v>
      </c>
      <c r="T67" s="31">
        <v>0.12490800000000001</v>
      </c>
      <c r="U67" s="31">
        <v>0.12479899999999999</v>
      </c>
      <c r="V67" s="31">
        <v>0.12468</v>
      </c>
      <c r="W67" s="31">
        <v>0.124553</v>
      </c>
      <c r="X67" s="31">
        <v>0.124475</v>
      </c>
      <c r="Y67" s="31">
        <v>0.12445000000000001</v>
      </c>
      <c r="Z67" s="31">
        <v>0.124379</v>
      </c>
      <c r="AA67" s="31">
        <v>0.124374</v>
      </c>
      <c r="AB67" s="31">
        <v>0.12445000000000001</v>
      </c>
      <c r="AC67" s="31">
        <v>0.12452199999999999</v>
      </c>
      <c r="AD67" s="31">
        <v>0.124566</v>
      </c>
      <c r="AE67" s="31">
        <v>0.124595</v>
      </c>
      <c r="AF67" s="31">
        <v>0.12457</v>
      </c>
      <c r="AG67" s="31">
        <v>0.124503</v>
      </c>
      <c r="AH67" s="29">
        <v>8.8800000000000001E-4</v>
      </c>
    </row>
    <row r="68" spans="1:34" ht="15" customHeight="1">
      <c r="A68" s="16" t="s">
        <v>111</v>
      </c>
      <c r="B68" s="27" t="s">
        <v>237</v>
      </c>
      <c r="C68" s="31">
        <v>0.70627899999999999</v>
      </c>
      <c r="D68" s="31">
        <v>0.76189300000000004</v>
      </c>
      <c r="E68" s="31">
        <v>0.75658300000000001</v>
      </c>
      <c r="F68" s="31">
        <v>0.71793899999999999</v>
      </c>
      <c r="G68" s="31">
        <v>0.68035800000000002</v>
      </c>
      <c r="H68" s="31">
        <v>0.66490400000000005</v>
      </c>
      <c r="I68" s="31">
        <v>0.62340399999999996</v>
      </c>
      <c r="J68" s="31">
        <v>0.61793200000000004</v>
      </c>
      <c r="K68" s="31">
        <v>0.61683600000000005</v>
      </c>
      <c r="L68" s="31">
        <v>0.61629</v>
      </c>
      <c r="M68" s="31">
        <v>0.61148100000000005</v>
      </c>
      <c r="N68" s="31">
        <v>0.612707</v>
      </c>
      <c r="O68" s="31">
        <v>0.61787099999999995</v>
      </c>
      <c r="P68" s="31">
        <v>0.62041199999999996</v>
      </c>
      <c r="Q68" s="31">
        <v>0.62257700000000005</v>
      </c>
      <c r="R68" s="31">
        <v>0.62744299999999997</v>
      </c>
      <c r="S68" s="31">
        <v>0.63063599999999997</v>
      </c>
      <c r="T68" s="31">
        <v>0.63487499999999997</v>
      </c>
      <c r="U68" s="31">
        <v>0.63971</v>
      </c>
      <c r="V68" s="31">
        <v>0.64397499999999996</v>
      </c>
      <c r="W68" s="31">
        <v>0.65073599999999998</v>
      </c>
      <c r="X68" s="31">
        <v>0.654636</v>
      </c>
      <c r="Y68" s="31">
        <v>0.66025900000000004</v>
      </c>
      <c r="Z68" s="31">
        <v>0.66815400000000003</v>
      </c>
      <c r="AA68" s="31">
        <v>0.67605199999999999</v>
      </c>
      <c r="AB68" s="31">
        <v>0.68138500000000002</v>
      </c>
      <c r="AC68" s="31">
        <v>0.68932599999999999</v>
      </c>
      <c r="AD68" s="31">
        <v>0.69373600000000002</v>
      </c>
      <c r="AE68" s="31">
        <v>0.69961600000000002</v>
      </c>
      <c r="AF68" s="31">
        <v>0.70664700000000003</v>
      </c>
      <c r="AG68" s="31">
        <v>0.71458900000000003</v>
      </c>
      <c r="AH68" s="29">
        <v>3.8999999999999999E-4</v>
      </c>
    </row>
    <row r="69" spans="1:34" ht="15" customHeight="1">
      <c r="A69" s="16" t="s">
        <v>110</v>
      </c>
      <c r="B69" s="26" t="s">
        <v>82</v>
      </c>
      <c r="C69" s="32">
        <v>24.63072</v>
      </c>
      <c r="D69" s="32">
        <v>26.224222000000001</v>
      </c>
      <c r="E69" s="32">
        <v>26.776789000000001</v>
      </c>
      <c r="F69" s="32">
        <v>26.885183000000001</v>
      </c>
      <c r="G69" s="32">
        <v>26.874416</v>
      </c>
      <c r="H69" s="32">
        <v>26.826232999999998</v>
      </c>
      <c r="I69" s="32">
        <v>26.691186999999999</v>
      </c>
      <c r="J69" s="32">
        <v>26.550142000000001</v>
      </c>
      <c r="K69" s="32">
        <v>26.443301999999999</v>
      </c>
      <c r="L69" s="32">
        <v>26.314539</v>
      </c>
      <c r="M69" s="32">
        <v>26.228892999999999</v>
      </c>
      <c r="N69" s="32">
        <v>26.131712</v>
      </c>
      <c r="O69" s="32">
        <v>26.067882999999998</v>
      </c>
      <c r="P69" s="32">
        <v>26.034731000000001</v>
      </c>
      <c r="Q69" s="32">
        <v>26.030000999999999</v>
      </c>
      <c r="R69" s="32">
        <v>26.042293999999998</v>
      </c>
      <c r="S69" s="32">
        <v>26.038961</v>
      </c>
      <c r="T69" s="32">
        <v>26.042826000000002</v>
      </c>
      <c r="U69" s="32">
        <v>26.065887</v>
      </c>
      <c r="V69" s="32">
        <v>26.109138000000002</v>
      </c>
      <c r="W69" s="32">
        <v>26.159949999999998</v>
      </c>
      <c r="X69" s="32">
        <v>26.243416</v>
      </c>
      <c r="Y69" s="32">
        <v>26.348700999999998</v>
      </c>
      <c r="Z69" s="32">
        <v>26.485527000000001</v>
      </c>
      <c r="AA69" s="32">
        <v>26.618151000000001</v>
      </c>
      <c r="AB69" s="32">
        <v>26.751047</v>
      </c>
      <c r="AC69" s="32">
        <v>26.879904</v>
      </c>
      <c r="AD69" s="32">
        <v>27.003098000000001</v>
      </c>
      <c r="AE69" s="32">
        <v>27.139713</v>
      </c>
      <c r="AF69" s="32">
        <v>27.285810000000001</v>
      </c>
      <c r="AG69" s="32">
        <v>27.435959</v>
      </c>
      <c r="AH69" s="33">
        <v>3.6020000000000002E-3</v>
      </c>
    </row>
    <row r="71" spans="1:34" ht="15" customHeight="1">
      <c r="B71" s="26" t="s">
        <v>109</v>
      </c>
    </row>
    <row r="72" spans="1:34" ht="15" customHeight="1">
      <c r="A72" s="16" t="s">
        <v>108</v>
      </c>
      <c r="B72" s="27" t="s">
        <v>107</v>
      </c>
      <c r="C72" s="31">
        <v>7.41486</v>
      </c>
      <c r="D72" s="31">
        <v>7.7634550000000004</v>
      </c>
      <c r="E72" s="31">
        <v>7.7568060000000001</v>
      </c>
      <c r="F72" s="31">
        <v>7.7594810000000001</v>
      </c>
      <c r="G72" s="31">
        <v>7.7310930000000004</v>
      </c>
      <c r="H72" s="31">
        <v>7.6885079999999997</v>
      </c>
      <c r="I72" s="31">
        <v>7.6363200000000004</v>
      </c>
      <c r="J72" s="31">
        <v>7.5823039999999997</v>
      </c>
      <c r="K72" s="31">
        <v>7.52963</v>
      </c>
      <c r="L72" s="31">
        <v>7.4709649999999996</v>
      </c>
      <c r="M72" s="31">
        <v>7.4182860000000002</v>
      </c>
      <c r="N72" s="31">
        <v>7.3677419999999998</v>
      </c>
      <c r="O72" s="31">
        <v>7.321161</v>
      </c>
      <c r="P72" s="31">
        <v>7.2866249999999999</v>
      </c>
      <c r="Q72" s="31">
        <v>7.2593420000000002</v>
      </c>
      <c r="R72" s="31">
        <v>7.2363309999999998</v>
      </c>
      <c r="S72" s="31">
        <v>7.2135749999999996</v>
      </c>
      <c r="T72" s="31">
        <v>7.1916900000000004</v>
      </c>
      <c r="U72" s="31">
        <v>7.1727829999999999</v>
      </c>
      <c r="V72" s="31">
        <v>7.1609230000000004</v>
      </c>
      <c r="W72" s="31">
        <v>7.1538339999999998</v>
      </c>
      <c r="X72" s="31">
        <v>7.1467980000000004</v>
      </c>
      <c r="Y72" s="31">
        <v>7.1468230000000004</v>
      </c>
      <c r="Z72" s="31">
        <v>7.1527260000000004</v>
      </c>
      <c r="AA72" s="31">
        <v>7.1614250000000004</v>
      </c>
      <c r="AB72" s="31">
        <v>7.1687839999999996</v>
      </c>
      <c r="AC72" s="31">
        <v>7.1772609999999997</v>
      </c>
      <c r="AD72" s="31">
        <v>7.187538</v>
      </c>
      <c r="AE72" s="31">
        <v>7.2009160000000003</v>
      </c>
      <c r="AF72" s="31">
        <v>7.2176770000000001</v>
      </c>
      <c r="AG72" s="31">
        <v>7.234629</v>
      </c>
      <c r="AH72" s="29">
        <v>-8.1999999999999998E-4</v>
      </c>
    </row>
    <row r="73" spans="1:34" ht="15" customHeight="1">
      <c r="A73" s="16" t="s">
        <v>106</v>
      </c>
      <c r="B73" s="27" t="s">
        <v>105</v>
      </c>
      <c r="C73" s="31">
        <v>0.41731099999999999</v>
      </c>
      <c r="D73" s="31">
        <v>0.42949900000000002</v>
      </c>
      <c r="E73" s="31">
        <v>0.43555700000000003</v>
      </c>
      <c r="F73" s="31">
        <v>0.436413</v>
      </c>
      <c r="G73" s="31">
        <v>0.43771900000000002</v>
      </c>
      <c r="H73" s="31">
        <v>0.441272</v>
      </c>
      <c r="I73" s="31">
        <v>0.44286500000000001</v>
      </c>
      <c r="J73" s="31">
        <v>0.44359599999999999</v>
      </c>
      <c r="K73" s="31">
        <v>0.44402799999999998</v>
      </c>
      <c r="L73" s="31">
        <v>0.44399899999999998</v>
      </c>
      <c r="M73" s="31">
        <v>0.44468099999999999</v>
      </c>
      <c r="N73" s="31">
        <v>0.44627800000000001</v>
      </c>
      <c r="O73" s="31">
        <v>0.44806000000000001</v>
      </c>
      <c r="P73" s="31">
        <v>0.45040200000000002</v>
      </c>
      <c r="Q73" s="31">
        <v>0.453787</v>
      </c>
      <c r="R73" s="31">
        <v>0.457424</v>
      </c>
      <c r="S73" s="31">
        <v>0.46066600000000002</v>
      </c>
      <c r="T73" s="31">
        <v>0.46419500000000002</v>
      </c>
      <c r="U73" s="31">
        <v>0.46831699999999998</v>
      </c>
      <c r="V73" s="31">
        <v>0.47256900000000002</v>
      </c>
      <c r="W73" s="31">
        <v>0.47679899999999997</v>
      </c>
      <c r="X73" s="31">
        <v>0.48189599999999999</v>
      </c>
      <c r="Y73" s="31">
        <v>0.48762100000000003</v>
      </c>
      <c r="Z73" s="31">
        <v>0.493973</v>
      </c>
      <c r="AA73" s="31">
        <v>0.50021300000000002</v>
      </c>
      <c r="AB73" s="31">
        <v>0.50631099999999996</v>
      </c>
      <c r="AC73" s="31">
        <v>0.51283999999999996</v>
      </c>
      <c r="AD73" s="31">
        <v>0.51861599999999997</v>
      </c>
      <c r="AE73" s="31">
        <v>0.52472700000000005</v>
      </c>
      <c r="AF73" s="31">
        <v>0.53132599999999996</v>
      </c>
      <c r="AG73" s="31">
        <v>0.53798599999999996</v>
      </c>
      <c r="AH73" s="29">
        <v>8.5030000000000001E-3</v>
      </c>
    </row>
    <row r="74" spans="1:34" ht="15" customHeight="1">
      <c r="A74" s="16" t="s">
        <v>104</v>
      </c>
      <c r="B74" s="27" t="s">
        <v>103</v>
      </c>
      <c r="C74" s="31">
        <v>6.0067000000000002E-2</v>
      </c>
      <c r="D74" s="31">
        <v>7.5261999999999996E-2</v>
      </c>
      <c r="E74" s="31">
        <v>8.6234000000000005E-2</v>
      </c>
      <c r="F74" s="31">
        <v>9.4556000000000001E-2</v>
      </c>
      <c r="G74" s="31">
        <v>0.100601</v>
      </c>
      <c r="H74" s="31">
        <v>0.10506</v>
      </c>
      <c r="I74" s="31">
        <v>0.108228</v>
      </c>
      <c r="J74" s="31">
        <v>0.110531</v>
      </c>
      <c r="K74" s="31">
        <v>0.11190799999999999</v>
      </c>
      <c r="L74" s="31">
        <v>0.112777</v>
      </c>
      <c r="M74" s="31">
        <v>0.11366900000000001</v>
      </c>
      <c r="N74" s="31">
        <v>0.113986</v>
      </c>
      <c r="O74" s="31">
        <v>0.11443</v>
      </c>
      <c r="P74" s="31">
        <v>0.114595</v>
      </c>
      <c r="Q74" s="31">
        <v>0.114661</v>
      </c>
      <c r="R74" s="31">
        <v>0.114647</v>
      </c>
      <c r="S74" s="31">
        <v>0.114605</v>
      </c>
      <c r="T74" s="31">
        <v>0.114498</v>
      </c>
      <c r="U74" s="31">
        <v>0.114339</v>
      </c>
      <c r="V74" s="31">
        <v>0.114051</v>
      </c>
      <c r="W74" s="31">
        <v>0.11389000000000001</v>
      </c>
      <c r="X74" s="31">
        <v>0.113548</v>
      </c>
      <c r="Y74" s="31">
        <v>0.113168</v>
      </c>
      <c r="Z74" s="31">
        <v>0.112785</v>
      </c>
      <c r="AA74" s="31">
        <v>0.112369</v>
      </c>
      <c r="AB74" s="31">
        <v>0.111886</v>
      </c>
      <c r="AC74" s="31">
        <v>0.111528</v>
      </c>
      <c r="AD74" s="31">
        <v>0.111106</v>
      </c>
      <c r="AE74" s="31">
        <v>0.110722</v>
      </c>
      <c r="AF74" s="31">
        <v>0.11033</v>
      </c>
      <c r="AG74" s="31">
        <v>0.110025</v>
      </c>
      <c r="AH74" s="29">
        <v>2.0379999999999999E-2</v>
      </c>
    </row>
    <row r="75" spans="1:34" ht="15" customHeight="1">
      <c r="A75" s="16" t="s">
        <v>102</v>
      </c>
      <c r="B75" s="27" t="s">
        <v>101</v>
      </c>
      <c r="C75" s="31">
        <v>2.5112580000000002</v>
      </c>
      <c r="D75" s="31">
        <v>2.5597889999999999</v>
      </c>
      <c r="E75" s="31">
        <v>2.6240510000000001</v>
      </c>
      <c r="F75" s="31">
        <v>2.6269870000000002</v>
      </c>
      <c r="G75" s="31">
        <v>2.6313469999999999</v>
      </c>
      <c r="H75" s="31">
        <v>2.6397469999999998</v>
      </c>
      <c r="I75" s="31">
        <v>2.6280220000000001</v>
      </c>
      <c r="J75" s="31">
        <v>2.6099429999999999</v>
      </c>
      <c r="K75" s="31">
        <v>2.5926040000000001</v>
      </c>
      <c r="L75" s="31">
        <v>2.574198</v>
      </c>
      <c r="M75" s="31">
        <v>2.5603400000000001</v>
      </c>
      <c r="N75" s="31">
        <v>2.547774</v>
      </c>
      <c r="O75" s="31">
        <v>2.533687</v>
      </c>
      <c r="P75" s="31">
        <v>2.523072</v>
      </c>
      <c r="Q75" s="31">
        <v>2.5186860000000002</v>
      </c>
      <c r="R75" s="31">
        <v>2.518694</v>
      </c>
      <c r="S75" s="31">
        <v>2.5175010000000002</v>
      </c>
      <c r="T75" s="31">
        <v>2.5199500000000001</v>
      </c>
      <c r="U75" s="31">
        <v>2.5285030000000002</v>
      </c>
      <c r="V75" s="31">
        <v>2.5376780000000001</v>
      </c>
      <c r="W75" s="31">
        <v>2.545722</v>
      </c>
      <c r="X75" s="31">
        <v>2.5615579999999998</v>
      </c>
      <c r="Y75" s="31">
        <v>2.5850629999999999</v>
      </c>
      <c r="Z75" s="31">
        <v>2.6115210000000002</v>
      </c>
      <c r="AA75" s="31">
        <v>2.635405</v>
      </c>
      <c r="AB75" s="31">
        <v>2.659789</v>
      </c>
      <c r="AC75" s="31">
        <v>2.6842009999999998</v>
      </c>
      <c r="AD75" s="31">
        <v>2.7086160000000001</v>
      </c>
      <c r="AE75" s="31">
        <v>2.7354129999999999</v>
      </c>
      <c r="AF75" s="31">
        <v>2.7643849999999999</v>
      </c>
      <c r="AG75" s="31">
        <v>2.7948050000000002</v>
      </c>
      <c r="AH75" s="29">
        <v>3.5720000000000001E-3</v>
      </c>
    </row>
    <row r="76" spans="1:34" ht="15" customHeight="1">
      <c r="A76" s="16" t="s">
        <v>100</v>
      </c>
      <c r="B76" s="27" t="s">
        <v>99</v>
      </c>
      <c r="C76" s="31">
        <v>1.4036E-2</v>
      </c>
      <c r="D76" s="31">
        <v>1.6749E-2</v>
      </c>
      <c r="E76" s="31">
        <v>1.8918000000000001E-2</v>
      </c>
      <c r="F76" s="31">
        <v>2.0594000000000001E-2</v>
      </c>
      <c r="G76" s="31">
        <v>2.1774999999999999E-2</v>
      </c>
      <c r="H76" s="31">
        <v>2.2697999999999999E-2</v>
      </c>
      <c r="I76" s="31">
        <v>2.3358E-2</v>
      </c>
      <c r="J76" s="31">
        <v>2.3858000000000001E-2</v>
      </c>
      <c r="K76" s="31">
        <v>2.4087999999999998E-2</v>
      </c>
      <c r="L76" s="31">
        <v>2.4233999999999999E-2</v>
      </c>
      <c r="M76" s="31">
        <v>2.4532999999999999E-2</v>
      </c>
      <c r="N76" s="31">
        <v>2.4749E-2</v>
      </c>
      <c r="O76" s="31">
        <v>2.5089E-2</v>
      </c>
      <c r="P76" s="31">
        <v>2.5395999999999998E-2</v>
      </c>
      <c r="Q76" s="31">
        <v>2.5734E-2</v>
      </c>
      <c r="R76" s="31">
        <v>2.6058000000000001E-2</v>
      </c>
      <c r="S76" s="31">
        <v>2.6350999999999999E-2</v>
      </c>
      <c r="T76" s="31">
        <v>2.6626E-2</v>
      </c>
      <c r="U76" s="31">
        <v>2.6917E-2</v>
      </c>
      <c r="V76" s="31">
        <v>2.7189999999999999E-2</v>
      </c>
      <c r="W76" s="31">
        <v>2.7553000000000001E-2</v>
      </c>
      <c r="X76" s="31">
        <v>2.7865999999999998E-2</v>
      </c>
      <c r="Y76" s="31">
        <v>2.8205999999999998E-2</v>
      </c>
      <c r="Z76" s="31">
        <v>2.8573000000000001E-2</v>
      </c>
      <c r="AA76" s="31">
        <v>2.8930000000000001E-2</v>
      </c>
      <c r="AB76" s="31">
        <v>2.9250000000000002E-2</v>
      </c>
      <c r="AC76" s="31">
        <v>2.9614000000000001E-2</v>
      </c>
      <c r="AD76" s="31">
        <v>2.9936999999999998E-2</v>
      </c>
      <c r="AE76" s="31">
        <v>3.0283999999999998E-2</v>
      </c>
      <c r="AF76" s="31">
        <v>3.0613000000000001E-2</v>
      </c>
      <c r="AG76" s="31">
        <v>3.0939999999999999E-2</v>
      </c>
      <c r="AH76" s="29">
        <v>2.6696999999999999E-2</v>
      </c>
    </row>
    <row r="77" spans="1:34" ht="15" customHeight="1">
      <c r="A77" s="16" t="s">
        <v>98</v>
      </c>
      <c r="B77" s="27" t="s">
        <v>97</v>
      </c>
      <c r="C77" s="31">
        <v>0.20702400000000001</v>
      </c>
      <c r="D77" s="31">
        <v>0.218776</v>
      </c>
      <c r="E77" s="31">
        <v>0.222188</v>
      </c>
      <c r="F77" s="31">
        <v>0.218747</v>
      </c>
      <c r="G77" s="31">
        <v>0.21723500000000001</v>
      </c>
      <c r="H77" s="31">
        <v>0.21229300000000001</v>
      </c>
      <c r="I77" s="31">
        <v>0.213229</v>
      </c>
      <c r="J77" s="31">
        <v>0.21123500000000001</v>
      </c>
      <c r="K77" s="31">
        <v>0.21215000000000001</v>
      </c>
      <c r="L77" s="31">
        <v>0.21366499999999999</v>
      </c>
      <c r="M77" s="31">
        <v>0.21421200000000001</v>
      </c>
      <c r="N77" s="31">
        <v>0.213729</v>
      </c>
      <c r="O77" s="31">
        <v>0.21353800000000001</v>
      </c>
      <c r="P77" s="31">
        <v>0.21389</v>
      </c>
      <c r="Q77" s="31">
        <v>0.21425900000000001</v>
      </c>
      <c r="R77" s="31">
        <v>0.213644</v>
      </c>
      <c r="S77" s="31">
        <v>0.21243500000000001</v>
      </c>
      <c r="T77" s="31">
        <v>0.21105499999999999</v>
      </c>
      <c r="U77" s="31">
        <v>0.209005</v>
      </c>
      <c r="V77" s="31">
        <v>0.20816799999999999</v>
      </c>
      <c r="W77" s="31">
        <v>0.20721000000000001</v>
      </c>
      <c r="X77" s="31">
        <v>0.20730100000000001</v>
      </c>
      <c r="Y77" s="31">
        <v>0.20807100000000001</v>
      </c>
      <c r="Z77" s="31">
        <v>0.20841999999999999</v>
      </c>
      <c r="AA77" s="31">
        <v>0.208648</v>
      </c>
      <c r="AB77" s="31">
        <v>0.20769199999999999</v>
      </c>
      <c r="AC77" s="31">
        <v>0.20749200000000001</v>
      </c>
      <c r="AD77" s="31">
        <v>0.20763799999999999</v>
      </c>
      <c r="AE77" s="31">
        <v>0.20822599999999999</v>
      </c>
      <c r="AF77" s="31">
        <v>0.20866399999999999</v>
      </c>
      <c r="AG77" s="31">
        <v>0.20951700000000001</v>
      </c>
      <c r="AH77" s="29">
        <v>3.9899999999999999E-4</v>
      </c>
    </row>
    <row r="78" spans="1:34" ht="15" customHeight="1">
      <c r="A78" s="16" t="s">
        <v>96</v>
      </c>
      <c r="B78" s="27" t="s">
        <v>95</v>
      </c>
      <c r="C78" s="31">
        <v>3.6641E-2</v>
      </c>
      <c r="D78" s="31">
        <v>3.7444999999999999E-2</v>
      </c>
      <c r="E78" s="31">
        <v>3.7018000000000002E-2</v>
      </c>
      <c r="F78" s="31">
        <v>3.6283000000000003E-2</v>
      </c>
      <c r="G78" s="31">
        <v>3.5446999999999999E-2</v>
      </c>
      <c r="H78" s="31">
        <v>3.4637000000000001E-2</v>
      </c>
      <c r="I78" s="31">
        <v>3.3588E-2</v>
      </c>
      <c r="J78" s="31">
        <v>3.2508000000000002E-2</v>
      </c>
      <c r="K78" s="31">
        <v>3.1483999999999998E-2</v>
      </c>
      <c r="L78" s="31">
        <v>3.0461999999999999E-2</v>
      </c>
      <c r="M78" s="31">
        <v>2.9468999999999999E-2</v>
      </c>
      <c r="N78" s="31">
        <v>2.8944999999999999E-2</v>
      </c>
      <c r="O78" s="31">
        <v>2.8403999999999999E-2</v>
      </c>
      <c r="P78" s="31">
        <v>2.7907999999999999E-2</v>
      </c>
      <c r="Q78" s="31">
        <v>2.7435999999999999E-2</v>
      </c>
      <c r="R78" s="31">
        <v>2.6918000000000001E-2</v>
      </c>
      <c r="S78" s="31">
        <v>2.6376E-2</v>
      </c>
      <c r="T78" s="31">
        <v>2.5853000000000001E-2</v>
      </c>
      <c r="U78" s="31">
        <v>2.5326999999999999E-2</v>
      </c>
      <c r="V78" s="31">
        <v>2.4819000000000001E-2</v>
      </c>
      <c r="W78" s="31">
        <v>2.4271000000000001E-2</v>
      </c>
      <c r="X78" s="31">
        <v>2.4018000000000001E-2</v>
      </c>
      <c r="Y78" s="31">
        <v>2.3821999999999999E-2</v>
      </c>
      <c r="Z78" s="31">
        <v>2.3644999999999999E-2</v>
      </c>
      <c r="AA78" s="31">
        <v>2.3432999999999999E-2</v>
      </c>
      <c r="AB78" s="31">
        <v>2.3206999999999998E-2</v>
      </c>
      <c r="AC78" s="31">
        <v>2.2987E-2</v>
      </c>
      <c r="AD78" s="31">
        <v>2.2762000000000001E-2</v>
      </c>
      <c r="AE78" s="31">
        <v>2.2536E-2</v>
      </c>
      <c r="AF78" s="31">
        <v>2.2348E-2</v>
      </c>
      <c r="AG78" s="31">
        <v>2.2168E-2</v>
      </c>
      <c r="AH78" s="29">
        <v>-1.6611000000000001E-2</v>
      </c>
    </row>
    <row r="79" spans="1:34" ht="15" customHeight="1">
      <c r="A79" s="16" t="s">
        <v>94</v>
      </c>
      <c r="B79" s="27" t="s">
        <v>93</v>
      </c>
      <c r="C79" s="31">
        <v>0.390127</v>
      </c>
      <c r="D79" s="31">
        <v>0.39999499999999999</v>
      </c>
      <c r="E79" s="31">
        <v>0.43443500000000002</v>
      </c>
      <c r="F79" s="31">
        <v>0.43384299999999998</v>
      </c>
      <c r="G79" s="31">
        <v>0.431753</v>
      </c>
      <c r="H79" s="31">
        <v>0.41907299999999997</v>
      </c>
      <c r="I79" s="31">
        <v>0.41936800000000002</v>
      </c>
      <c r="J79" s="31">
        <v>0.41485699999999998</v>
      </c>
      <c r="K79" s="31">
        <v>0.41422599999999998</v>
      </c>
      <c r="L79" s="31">
        <v>0.41360400000000003</v>
      </c>
      <c r="M79" s="31">
        <v>0.42046499999999998</v>
      </c>
      <c r="N79" s="31">
        <v>0.414773</v>
      </c>
      <c r="O79" s="31">
        <v>0.41464099999999998</v>
      </c>
      <c r="P79" s="31">
        <v>0.41435100000000002</v>
      </c>
      <c r="Q79" s="31">
        <v>0.41415099999999999</v>
      </c>
      <c r="R79" s="31">
        <v>0.41387600000000002</v>
      </c>
      <c r="S79" s="31">
        <v>0.413684</v>
      </c>
      <c r="T79" s="31">
        <v>0.41437400000000002</v>
      </c>
      <c r="U79" s="31">
        <v>0.41350500000000001</v>
      </c>
      <c r="V79" s="31">
        <v>0.41370699999999999</v>
      </c>
      <c r="W79" s="31">
        <v>0.41032400000000002</v>
      </c>
      <c r="X79" s="31">
        <v>0.41301100000000002</v>
      </c>
      <c r="Y79" s="31">
        <v>0.40906100000000001</v>
      </c>
      <c r="Z79" s="31">
        <v>0.40914200000000001</v>
      </c>
      <c r="AA79" s="31">
        <v>0.40682699999999999</v>
      </c>
      <c r="AB79" s="31">
        <v>0.40866999999999998</v>
      </c>
      <c r="AC79" s="31">
        <v>0.40670600000000001</v>
      </c>
      <c r="AD79" s="31">
        <v>0.40569300000000003</v>
      </c>
      <c r="AE79" s="31">
        <v>0.40555600000000003</v>
      </c>
      <c r="AF79" s="31">
        <v>0.40563399999999999</v>
      </c>
      <c r="AG79" s="31">
        <v>0.40534700000000001</v>
      </c>
      <c r="AH79" s="29">
        <v>1.276E-3</v>
      </c>
    </row>
    <row r="80" spans="1:34" ht="15" customHeight="1">
      <c r="A80" s="16" t="s">
        <v>92</v>
      </c>
      <c r="B80" s="27" t="s">
        <v>91</v>
      </c>
      <c r="C80" s="31">
        <v>0.10620300000000001</v>
      </c>
      <c r="D80" s="31">
        <v>0.10661</v>
      </c>
      <c r="E80" s="31">
        <v>0.108182</v>
      </c>
      <c r="F80" s="31">
        <v>0.108732</v>
      </c>
      <c r="G80" s="31">
        <v>0.108568</v>
      </c>
      <c r="H80" s="31">
        <v>0.108399</v>
      </c>
      <c r="I80" s="31">
        <v>0.10793999999999999</v>
      </c>
      <c r="J80" s="31">
        <v>0.107278</v>
      </c>
      <c r="K80" s="31">
        <v>0.10649</v>
      </c>
      <c r="L80" s="31">
        <v>0.10561</v>
      </c>
      <c r="M80" s="31">
        <v>0.104948</v>
      </c>
      <c r="N80" s="31">
        <v>0.104445</v>
      </c>
      <c r="O80" s="31">
        <v>0.10404099999999999</v>
      </c>
      <c r="P80" s="31">
        <v>0.10366300000000001</v>
      </c>
      <c r="Q80" s="31">
        <v>0.103362</v>
      </c>
      <c r="R80" s="31">
        <v>0.102993</v>
      </c>
      <c r="S80" s="31">
        <v>0.10242999999999999</v>
      </c>
      <c r="T80" s="31">
        <v>0.10180400000000001</v>
      </c>
      <c r="U80" s="31">
        <v>0.101244</v>
      </c>
      <c r="V80" s="31">
        <v>0.100744</v>
      </c>
      <c r="W80" s="31">
        <v>0.100316</v>
      </c>
      <c r="X80" s="31">
        <v>9.9903000000000006E-2</v>
      </c>
      <c r="Y80" s="31">
        <v>9.9570000000000006E-2</v>
      </c>
      <c r="Z80" s="31">
        <v>9.9289000000000002E-2</v>
      </c>
      <c r="AA80" s="31">
        <v>9.8981E-2</v>
      </c>
      <c r="AB80" s="31">
        <v>9.8610000000000003E-2</v>
      </c>
      <c r="AC80" s="31">
        <v>9.8207000000000003E-2</v>
      </c>
      <c r="AD80" s="31">
        <v>9.7785999999999998E-2</v>
      </c>
      <c r="AE80" s="31">
        <v>9.7418000000000005E-2</v>
      </c>
      <c r="AF80" s="31">
        <v>9.7045999999999993E-2</v>
      </c>
      <c r="AG80" s="31">
        <v>9.6629999999999994E-2</v>
      </c>
      <c r="AH80" s="29">
        <v>-3.1440000000000001E-3</v>
      </c>
    </row>
    <row r="81" spans="1:34" ht="15" customHeight="1">
      <c r="A81" s="16" t="s">
        <v>90</v>
      </c>
      <c r="B81" s="27" t="s">
        <v>89</v>
      </c>
      <c r="C81" s="31">
        <v>0.90030500000000002</v>
      </c>
      <c r="D81" s="31">
        <v>1.2242280000000001</v>
      </c>
      <c r="E81" s="31">
        <v>1.3666560000000001</v>
      </c>
      <c r="F81" s="31">
        <v>1.431586</v>
      </c>
      <c r="G81" s="31">
        <v>1.465417</v>
      </c>
      <c r="H81" s="31">
        <v>1.493943</v>
      </c>
      <c r="I81" s="31">
        <v>1.5033190000000001</v>
      </c>
      <c r="J81" s="31">
        <v>1.51125</v>
      </c>
      <c r="K81" s="31">
        <v>1.5245899999999999</v>
      </c>
      <c r="L81" s="31">
        <v>1.5354730000000001</v>
      </c>
      <c r="M81" s="31">
        <v>1.550559</v>
      </c>
      <c r="N81" s="31">
        <v>1.5690360000000001</v>
      </c>
      <c r="O81" s="31">
        <v>1.591561</v>
      </c>
      <c r="P81" s="31">
        <v>1.6151040000000001</v>
      </c>
      <c r="Q81" s="31">
        <v>1.638806</v>
      </c>
      <c r="R81" s="31">
        <v>1.6621159999999999</v>
      </c>
      <c r="S81" s="31">
        <v>1.68021</v>
      </c>
      <c r="T81" s="31">
        <v>1.696088</v>
      </c>
      <c r="U81" s="31">
        <v>1.714078</v>
      </c>
      <c r="V81" s="31">
        <v>1.7328049999999999</v>
      </c>
      <c r="W81" s="31">
        <v>1.7549630000000001</v>
      </c>
      <c r="X81" s="31">
        <v>1.7766729999999999</v>
      </c>
      <c r="Y81" s="31">
        <v>1.8012319999999999</v>
      </c>
      <c r="Z81" s="31">
        <v>1.8266709999999999</v>
      </c>
      <c r="AA81" s="31">
        <v>1.853548</v>
      </c>
      <c r="AB81" s="31">
        <v>1.87862</v>
      </c>
      <c r="AC81" s="31">
        <v>1.9024920000000001</v>
      </c>
      <c r="AD81" s="31">
        <v>1.9240060000000001</v>
      </c>
      <c r="AE81" s="31">
        <v>1.9438629999999999</v>
      </c>
      <c r="AF81" s="31">
        <v>1.9620580000000001</v>
      </c>
      <c r="AG81" s="31">
        <v>1.980388</v>
      </c>
      <c r="AH81" s="29">
        <v>2.6624999999999999E-2</v>
      </c>
    </row>
    <row r="82" spans="1:34" ht="15" customHeight="1">
      <c r="A82" s="16" t="s">
        <v>88</v>
      </c>
      <c r="B82" s="27" t="s">
        <v>87</v>
      </c>
      <c r="C82" s="31">
        <v>0.257081</v>
      </c>
      <c r="D82" s="31">
        <v>0.26143699999999997</v>
      </c>
      <c r="E82" s="31">
        <v>0.261799</v>
      </c>
      <c r="F82" s="31">
        <v>0.25547199999999998</v>
      </c>
      <c r="G82" s="31">
        <v>0.25130000000000002</v>
      </c>
      <c r="H82" s="31">
        <v>0.25104900000000002</v>
      </c>
      <c r="I82" s="31">
        <v>0.25044300000000003</v>
      </c>
      <c r="J82" s="31">
        <v>0.25035600000000002</v>
      </c>
      <c r="K82" s="31">
        <v>0.25174200000000002</v>
      </c>
      <c r="L82" s="31">
        <v>0.25118699999999999</v>
      </c>
      <c r="M82" s="31">
        <v>0.25024600000000002</v>
      </c>
      <c r="N82" s="31">
        <v>0.25020599999999998</v>
      </c>
      <c r="O82" s="31">
        <v>0.250612</v>
      </c>
      <c r="P82" s="31">
        <v>0.25102799999999997</v>
      </c>
      <c r="Q82" s="31">
        <v>0.25145299999999998</v>
      </c>
      <c r="R82" s="31">
        <v>0.25187399999999999</v>
      </c>
      <c r="S82" s="31">
        <v>0.25231300000000001</v>
      </c>
      <c r="T82" s="31">
        <v>0.25277300000000003</v>
      </c>
      <c r="U82" s="31">
        <v>0.25323400000000001</v>
      </c>
      <c r="V82" s="31">
        <v>0.25370500000000001</v>
      </c>
      <c r="W82" s="31">
        <v>0.25417400000000001</v>
      </c>
      <c r="X82" s="31">
        <v>0.25464799999999999</v>
      </c>
      <c r="Y82" s="31">
        <v>0.25512299999999999</v>
      </c>
      <c r="Z82" s="31">
        <v>0.25560699999999997</v>
      </c>
      <c r="AA82" s="31">
        <v>0.25609199999999999</v>
      </c>
      <c r="AB82" s="31">
        <v>0.256577</v>
      </c>
      <c r="AC82" s="31">
        <v>0.257052</v>
      </c>
      <c r="AD82" s="31">
        <v>0.257544</v>
      </c>
      <c r="AE82" s="31">
        <v>0.25802799999999998</v>
      </c>
      <c r="AF82" s="31">
        <v>0.25851200000000002</v>
      </c>
      <c r="AG82" s="31">
        <v>0.25899800000000001</v>
      </c>
      <c r="AH82" s="29">
        <v>2.4800000000000001E-4</v>
      </c>
    </row>
    <row r="83" spans="1:34" ht="15" customHeight="1">
      <c r="A83" s="16" t="s">
        <v>86</v>
      </c>
      <c r="B83" s="27" t="s">
        <v>85</v>
      </c>
      <c r="C83" s="31">
        <v>5.7265000000000003E-2</v>
      </c>
      <c r="D83" s="31">
        <v>5.8296000000000001E-2</v>
      </c>
      <c r="E83" s="31">
        <v>5.8956000000000001E-2</v>
      </c>
      <c r="F83" s="31">
        <v>5.9428000000000002E-2</v>
      </c>
      <c r="G83" s="31">
        <v>5.9715999999999998E-2</v>
      </c>
      <c r="H83" s="31">
        <v>5.9859999999999997E-2</v>
      </c>
      <c r="I83" s="31">
        <v>5.9929000000000003E-2</v>
      </c>
      <c r="J83" s="31">
        <v>5.9769000000000003E-2</v>
      </c>
      <c r="K83" s="31">
        <v>5.9648E-2</v>
      </c>
      <c r="L83" s="31">
        <v>5.9551E-2</v>
      </c>
      <c r="M83" s="31">
        <v>5.9452999999999999E-2</v>
      </c>
      <c r="N83" s="31">
        <v>5.9371E-2</v>
      </c>
      <c r="O83" s="31">
        <v>5.9285999999999998E-2</v>
      </c>
      <c r="P83" s="31">
        <v>5.9220000000000002E-2</v>
      </c>
      <c r="Q83" s="31">
        <v>5.9193000000000003E-2</v>
      </c>
      <c r="R83" s="31">
        <v>5.9143000000000001E-2</v>
      </c>
      <c r="S83" s="31">
        <v>5.9069000000000003E-2</v>
      </c>
      <c r="T83" s="31">
        <v>5.9001999999999999E-2</v>
      </c>
      <c r="U83" s="31">
        <v>5.8951000000000003E-2</v>
      </c>
      <c r="V83" s="31">
        <v>5.8895000000000003E-2</v>
      </c>
      <c r="W83" s="31">
        <v>5.8834999999999998E-2</v>
      </c>
      <c r="X83" s="31">
        <v>5.8798000000000003E-2</v>
      </c>
      <c r="Y83" s="31">
        <v>5.8785999999999998E-2</v>
      </c>
      <c r="Z83" s="31">
        <v>5.8751999999999999E-2</v>
      </c>
      <c r="AA83" s="31">
        <v>5.8749999999999997E-2</v>
      </c>
      <c r="AB83" s="31">
        <v>5.8785999999999998E-2</v>
      </c>
      <c r="AC83" s="31">
        <v>5.8819999999999997E-2</v>
      </c>
      <c r="AD83" s="31">
        <v>5.8840999999999997E-2</v>
      </c>
      <c r="AE83" s="31">
        <v>5.8853999999999997E-2</v>
      </c>
      <c r="AF83" s="31">
        <v>5.8841999999999998E-2</v>
      </c>
      <c r="AG83" s="31">
        <v>5.8811000000000002E-2</v>
      </c>
      <c r="AH83" s="29">
        <v>8.8800000000000001E-4</v>
      </c>
    </row>
    <row r="84" spans="1:34" ht="15" customHeight="1">
      <c r="A84" s="16" t="s">
        <v>84</v>
      </c>
      <c r="B84" s="27" t="s">
        <v>237</v>
      </c>
      <c r="C84" s="31">
        <v>0.33362199999999997</v>
      </c>
      <c r="D84" s="31">
        <v>0.35989300000000002</v>
      </c>
      <c r="E84" s="31">
        <v>0.35738500000000001</v>
      </c>
      <c r="F84" s="31">
        <v>0.33912999999999999</v>
      </c>
      <c r="G84" s="31">
        <v>0.321378</v>
      </c>
      <c r="H84" s="31">
        <v>0.31407800000000002</v>
      </c>
      <c r="I84" s="31">
        <v>0.29447499999999999</v>
      </c>
      <c r="J84" s="31">
        <v>0.29188999999999998</v>
      </c>
      <c r="K84" s="31">
        <v>0.29137299999999999</v>
      </c>
      <c r="L84" s="31">
        <v>0.29111500000000001</v>
      </c>
      <c r="M84" s="31">
        <v>0.28884300000000002</v>
      </c>
      <c r="N84" s="31">
        <v>0.28942200000000001</v>
      </c>
      <c r="O84" s="31">
        <v>0.29186200000000001</v>
      </c>
      <c r="P84" s="31">
        <v>0.29306199999999999</v>
      </c>
      <c r="Q84" s="31">
        <v>0.29408400000000001</v>
      </c>
      <c r="R84" s="31">
        <v>0.29638300000000001</v>
      </c>
      <c r="S84" s="31">
        <v>0.29789100000000002</v>
      </c>
      <c r="T84" s="31">
        <v>0.29989399999999999</v>
      </c>
      <c r="U84" s="31">
        <v>0.30217699999999997</v>
      </c>
      <c r="V84" s="31">
        <v>0.30419200000000002</v>
      </c>
      <c r="W84" s="31">
        <v>0.30738599999999999</v>
      </c>
      <c r="X84" s="31">
        <v>0.309228</v>
      </c>
      <c r="Y84" s="31">
        <v>0.31188399999999999</v>
      </c>
      <c r="Z84" s="31">
        <v>0.31561400000000001</v>
      </c>
      <c r="AA84" s="31">
        <v>0.31934400000000002</v>
      </c>
      <c r="AB84" s="31">
        <v>0.32186399999999998</v>
      </c>
      <c r="AC84" s="31">
        <v>0.32561499999999999</v>
      </c>
      <c r="AD84" s="31">
        <v>0.32769799999999999</v>
      </c>
      <c r="AE84" s="31">
        <v>0.33047500000000002</v>
      </c>
      <c r="AF84" s="31">
        <v>0.33379700000000001</v>
      </c>
      <c r="AG84" s="31">
        <v>0.33754800000000001</v>
      </c>
      <c r="AH84" s="29">
        <v>3.8999999999999999E-4</v>
      </c>
    </row>
    <row r="85" spans="1:34" ht="15" customHeight="1">
      <c r="A85" s="16" t="s">
        <v>83</v>
      </c>
      <c r="B85" s="26" t="s">
        <v>82</v>
      </c>
      <c r="C85" s="32">
        <v>12.7058</v>
      </c>
      <c r="D85" s="32">
        <v>13.511435000000001</v>
      </c>
      <c r="E85" s="32">
        <v>13.768183000000001</v>
      </c>
      <c r="F85" s="32">
        <v>13.821254</v>
      </c>
      <c r="G85" s="32">
        <v>13.813351000000001</v>
      </c>
      <c r="H85" s="32">
        <v>13.790618</v>
      </c>
      <c r="I85" s="32">
        <v>13.721086</v>
      </c>
      <c r="J85" s="32">
        <v>13.649374999999999</v>
      </c>
      <c r="K85" s="32">
        <v>13.593961999999999</v>
      </c>
      <c r="L85" s="32">
        <v>13.526839000000001</v>
      </c>
      <c r="M85" s="32">
        <v>13.479706</v>
      </c>
      <c r="N85" s="32">
        <v>13.430456</v>
      </c>
      <c r="O85" s="32">
        <v>13.396371</v>
      </c>
      <c r="P85" s="32">
        <v>13.378316999999999</v>
      </c>
      <c r="Q85" s="32">
        <v>13.374954000000001</v>
      </c>
      <c r="R85" s="32">
        <v>13.380100000000001</v>
      </c>
      <c r="S85" s="32">
        <v>13.377107000000001</v>
      </c>
      <c r="T85" s="32">
        <v>13.377803999999999</v>
      </c>
      <c r="U85" s="32">
        <v>13.388377999999999</v>
      </c>
      <c r="V85" s="32">
        <v>13.409447</v>
      </c>
      <c r="W85" s="32">
        <v>13.435276</v>
      </c>
      <c r="X85" s="32">
        <v>13.475247</v>
      </c>
      <c r="Y85" s="32">
        <v>13.528428999999999</v>
      </c>
      <c r="Z85" s="32">
        <v>13.596717</v>
      </c>
      <c r="AA85" s="32">
        <v>13.663966</v>
      </c>
      <c r="AB85" s="32">
        <v>13.730045</v>
      </c>
      <c r="AC85" s="32">
        <v>13.794814000000001</v>
      </c>
      <c r="AD85" s="32">
        <v>13.85778</v>
      </c>
      <c r="AE85" s="32">
        <v>13.927019</v>
      </c>
      <c r="AF85" s="32">
        <v>14.00123</v>
      </c>
      <c r="AG85" s="32">
        <v>14.077793</v>
      </c>
      <c r="AH85" s="33">
        <v>3.424E-3</v>
      </c>
    </row>
    <row r="86" spans="1:34" ht="15" customHeight="1" thickBot="1"/>
    <row r="87" spans="1:34" ht="15" customHeight="1">
      <c r="B87" s="80" t="s">
        <v>1018</v>
      </c>
      <c r="C87" s="80"/>
      <c r="D87" s="80"/>
      <c r="E87" s="80"/>
      <c r="F87" s="80"/>
      <c r="G87" s="80"/>
      <c r="H87" s="80"/>
      <c r="I87" s="80"/>
      <c r="J87" s="80"/>
      <c r="K87" s="80"/>
      <c r="L87" s="80"/>
      <c r="M87" s="80"/>
      <c r="N87" s="80"/>
      <c r="O87" s="80"/>
      <c r="P87" s="80"/>
      <c r="Q87" s="80"/>
      <c r="R87" s="80"/>
      <c r="S87" s="80"/>
      <c r="T87" s="80"/>
      <c r="U87" s="80"/>
      <c r="V87" s="80"/>
      <c r="W87" s="80"/>
      <c r="X87" s="80"/>
      <c r="Y87" s="80"/>
      <c r="Z87" s="80"/>
      <c r="AA87" s="80"/>
      <c r="AB87" s="80"/>
      <c r="AC87" s="80"/>
      <c r="AD87" s="80"/>
      <c r="AE87" s="80"/>
      <c r="AF87" s="80"/>
      <c r="AG87" s="80"/>
      <c r="AH87" s="80"/>
    </row>
    <row r="88" spans="1:34" ht="15" customHeight="1">
      <c r="B88" s="18" t="s">
        <v>1019</v>
      </c>
    </row>
    <row r="89" spans="1:34" ht="15" customHeight="1">
      <c r="B89" s="18" t="s">
        <v>1020</v>
      </c>
    </row>
    <row r="90" spans="1:34" ht="15" customHeight="1">
      <c r="B90" s="18" t="s">
        <v>1021</v>
      </c>
    </row>
    <row r="91" spans="1:34" ht="15" customHeight="1">
      <c r="B91" s="18" t="s">
        <v>1022</v>
      </c>
    </row>
    <row r="92" spans="1:34" ht="15" customHeight="1">
      <c r="B92" s="18" t="s">
        <v>1023</v>
      </c>
    </row>
    <row r="93" spans="1:34" ht="15" customHeight="1">
      <c r="B93" s="18" t="s">
        <v>1024</v>
      </c>
    </row>
    <row r="94" spans="1:34" ht="15" customHeight="1">
      <c r="B94" s="18" t="s">
        <v>1025</v>
      </c>
    </row>
    <row r="95" spans="1:34" ht="15" customHeight="1">
      <c r="B95" s="18" t="s">
        <v>1026</v>
      </c>
    </row>
    <row r="96" spans="1:34" ht="15" customHeight="1">
      <c r="B96" s="18" t="s">
        <v>1027</v>
      </c>
    </row>
    <row r="97" spans="2:2" ht="15" customHeight="1">
      <c r="B97" s="18" t="s">
        <v>1028</v>
      </c>
    </row>
  </sheetData>
  <mergeCells count="1">
    <mergeCell ref="B87:AH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104"/>
  <sheetViews>
    <sheetView topLeftCell="A50" workbookViewId="0">
      <selection activeCell="A66" sqref="A66:XFD66"/>
    </sheetView>
  </sheetViews>
  <sheetFormatPr defaultRowHeight="15" customHeight="1"/>
  <cols>
    <col min="1" max="1" width="36.85546875" customWidth="1"/>
    <col min="2" max="2" width="27.85546875" customWidth="1"/>
    <col min="3" max="3" width="25.14062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398</v>
      </c>
    </row>
    <row r="10" spans="1:36">
      <c r="A10" t="s">
        <v>393</v>
      </c>
    </row>
    <row r="11" spans="1:36">
      <c r="A11" t="s">
        <v>1029</v>
      </c>
    </row>
    <row r="12" spans="1:36">
      <c r="A12" t="s">
        <v>1030</v>
      </c>
    </row>
    <row r="13" spans="1:36">
      <c r="A13" t="s">
        <v>394</v>
      </c>
    </row>
    <row r="14" spans="1:36">
      <c r="B14" t="s">
        <v>395</v>
      </c>
      <c r="C14" t="s">
        <v>396</v>
      </c>
      <c r="D14" t="s">
        <v>397</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1031</v>
      </c>
    </row>
    <row r="15" spans="1:36">
      <c r="A15" t="s">
        <v>196</v>
      </c>
      <c r="B15" t="s">
        <v>276</v>
      </c>
      <c r="C15" t="s">
        <v>1032</v>
      </c>
      <c r="D15" t="s">
        <v>399</v>
      </c>
      <c r="E15">
        <v>13684.958008</v>
      </c>
      <c r="F15">
        <v>14333.230469</v>
      </c>
      <c r="G15">
        <v>14327.020508</v>
      </c>
      <c r="H15">
        <v>14365.350586</v>
      </c>
      <c r="I15">
        <v>14366.454102</v>
      </c>
      <c r="J15">
        <v>14341.867188</v>
      </c>
      <c r="K15">
        <v>14287.131836</v>
      </c>
      <c r="L15">
        <v>14207.238281</v>
      </c>
      <c r="M15">
        <v>14125.375</v>
      </c>
      <c r="N15">
        <v>14028.778319999999</v>
      </c>
      <c r="O15">
        <v>13931.945312</v>
      </c>
      <c r="P15">
        <v>13831.037109000001</v>
      </c>
      <c r="Q15">
        <v>13740.596680000001</v>
      </c>
      <c r="R15">
        <v>13671.220703000001</v>
      </c>
      <c r="S15">
        <v>13614.175781</v>
      </c>
      <c r="T15">
        <v>13578.902344</v>
      </c>
      <c r="U15">
        <v>13555.0625</v>
      </c>
      <c r="V15">
        <v>13533.010742</v>
      </c>
      <c r="W15">
        <v>13512.932617</v>
      </c>
      <c r="X15">
        <v>13507.697265999999</v>
      </c>
      <c r="Y15">
        <v>13519.424805000001</v>
      </c>
      <c r="Z15">
        <v>13531.685546999999</v>
      </c>
      <c r="AA15">
        <v>13551.018555000001</v>
      </c>
      <c r="AB15">
        <v>13573.044921999999</v>
      </c>
      <c r="AC15">
        <v>13591.691406</v>
      </c>
      <c r="AD15">
        <v>13608.698242</v>
      </c>
      <c r="AE15">
        <v>13631.717773</v>
      </c>
      <c r="AF15">
        <v>13650.459961</v>
      </c>
      <c r="AG15">
        <v>13676.694336</v>
      </c>
      <c r="AH15">
        <v>13706.508789</v>
      </c>
      <c r="AI15">
        <v>13736.444336</v>
      </c>
      <c r="AJ15" s="34">
        <v>0</v>
      </c>
    </row>
    <row r="16" spans="1:36">
      <c r="A16" t="s">
        <v>277</v>
      </c>
      <c r="B16" t="s">
        <v>278</v>
      </c>
      <c r="C16" t="s">
        <v>1033</v>
      </c>
      <c r="D16" t="s">
        <v>399</v>
      </c>
      <c r="E16">
        <v>13581.067383</v>
      </c>
      <c r="F16">
        <v>14217.864258</v>
      </c>
      <c r="G16">
        <v>14204.683594</v>
      </c>
      <c r="H16">
        <v>14234.458008</v>
      </c>
      <c r="I16">
        <v>14228.427734000001</v>
      </c>
      <c r="J16">
        <v>14196.800781</v>
      </c>
      <c r="K16">
        <v>14134.473633</v>
      </c>
      <c r="L16">
        <v>14047.195312</v>
      </c>
      <c r="M16">
        <v>13957.597656</v>
      </c>
      <c r="N16">
        <v>13853.153319999999</v>
      </c>
      <c r="O16">
        <v>13748.132812</v>
      </c>
      <c r="P16">
        <v>13637.928711</v>
      </c>
      <c r="Q16">
        <v>13537.844727</v>
      </c>
      <c r="R16">
        <v>13457.947265999999</v>
      </c>
      <c r="S16">
        <v>13389.198242</v>
      </c>
      <c r="T16">
        <v>13341.721680000001</v>
      </c>
      <c r="U16">
        <v>13304.275390999999</v>
      </c>
      <c r="V16">
        <v>13267.979492</v>
      </c>
      <c r="W16">
        <v>13232.908203000001</v>
      </c>
      <c r="X16">
        <v>13211.613281</v>
      </c>
      <c r="Y16">
        <v>13206.083984000001</v>
      </c>
      <c r="Z16">
        <v>13201.540039</v>
      </c>
      <c r="AA16">
        <v>13203.802734000001</v>
      </c>
      <c r="AB16">
        <v>13208.375</v>
      </c>
      <c r="AC16">
        <v>13209.465819999999</v>
      </c>
      <c r="AD16">
        <v>13209.275390999999</v>
      </c>
      <c r="AE16">
        <v>13214.956055000001</v>
      </c>
      <c r="AF16">
        <v>13216.332031</v>
      </c>
      <c r="AG16">
        <v>13224.988281</v>
      </c>
      <c r="AH16">
        <v>13236.755859000001</v>
      </c>
      <c r="AI16">
        <v>13248.583008</v>
      </c>
      <c r="AJ16" s="34">
        <v>-1E-3</v>
      </c>
    </row>
    <row r="17" spans="1:36">
      <c r="A17" t="s">
        <v>279</v>
      </c>
      <c r="B17" t="s">
        <v>280</v>
      </c>
      <c r="C17" t="s">
        <v>1034</v>
      </c>
      <c r="D17" t="s">
        <v>399</v>
      </c>
      <c r="E17">
        <v>28.416105000000002</v>
      </c>
      <c r="F17">
        <v>30.452487999999999</v>
      </c>
      <c r="G17">
        <v>29.12302</v>
      </c>
      <c r="H17">
        <v>30.393191999999999</v>
      </c>
      <c r="I17">
        <v>30.446802000000002</v>
      </c>
      <c r="J17">
        <v>30.334116000000002</v>
      </c>
      <c r="K17">
        <v>30.097528000000001</v>
      </c>
      <c r="L17">
        <v>29.617032999999999</v>
      </c>
      <c r="M17">
        <v>29.162001</v>
      </c>
      <c r="N17">
        <v>28.684045999999999</v>
      </c>
      <c r="O17">
        <v>28.238893999999998</v>
      </c>
      <c r="P17">
        <v>27.894629999999999</v>
      </c>
      <c r="Q17">
        <v>27.565693</v>
      </c>
      <c r="R17">
        <v>27.333168000000001</v>
      </c>
      <c r="S17">
        <v>27.146754999999999</v>
      </c>
      <c r="T17">
        <v>27.196278</v>
      </c>
      <c r="U17">
        <v>27.253397</v>
      </c>
      <c r="V17">
        <v>27.378733</v>
      </c>
      <c r="W17">
        <v>27.519627</v>
      </c>
      <c r="X17">
        <v>27.799347000000001</v>
      </c>
      <c r="Y17">
        <v>28.120176000000001</v>
      </c>
      <c r="Z17">
        <v>28.451086</v>
      </c>
      <c r="AA17">
        <v>28.833448000000001</v>
      </c>
      <c r="AB17">
        <v>29.209904000000002</v>
      </c>
      <c r="AC17">
        <v>29.608629000000001</v>
      </c>
      <c r="AD17">
        <v>29.940837999999999</v>
      </c>
      <c r="AE17">
        <v>30.281662000000001</v>
      </c>
      <c r="AF17">
        <v>30.746485</v>
      </c>
      <c r="AG17">
        <v>31.104911999999999</v>
      </c>
      <c r="AH17">
        <v>31.619726</v>
      </c>
      <c r="AI17">
        <v>32.097847000000002</v>
      </c>
      <c r="AJ17" s="34">
        <v>4.0000000000000001E-3</v>
      </c>
    </row>
    <row r="18" spans="1:36">
      <c r="A18" t="s">
        <v>281</v>
      </c>
      <c r="B18" t="s">
        <v>282</v>
      </c>
      <c r="C18" t="s">
        <v>1035</v>
      </c>
      <c r="D18" t="s">
        <v>399</v>
      </c>
      <c r="E18">
        <v>50.426529000000002</v>
      </c>
      <c r="F18">
        <v>55.278618000000002</v>
      </c>
      <c r="G18">
        <v>59.648018</v>
      </c>
      <c r="H18">
        <v>63.577545000000001</v>
      </c>
      <c r="I18">
        <v>67.135138999999995</v>
      </c>
      <c r="J18">
        <v>70.539833000000002</v>
      </c>
      <c r="K18">
        <v>73.254729999999995</v>
      </c>
      <c r="L18">
        <v>75.499329000000003</v>
      </c>
      <c r="M18">
        <v>77.760559000000001</v>
      </c>
      <c r="N18">
        <v>79.802611999999996</v>
      </c>
      <c r="O18">
        <v>81.587554999999995</v>
      </c>
      <c r="P18">
        <v>83.763419999999996</v>
      </c>
      <c r="Q18">
        <v>85.430610999999999</v>
      </c>
      <c r="R18">
        <v>87.035492000000005</v>
      </c>
      <c r="S18">
        <v>88.688346999999993</v>
      </c>
      <c r="T18">
        <v>89.765259</v>
      </c>
      <c r="U18">
        <v>91.449020000000004</v>
      </c>
      <c r="V18">
        <v>92.978592000000006</v>
      </c>
      <c r="W18">
        <v>94.431015000000002</v>
      </c>
      <c r="X18">
        <v>96.027359000000004</v>
      </c>
      <c r="Y18">
        <v>97.937484999999995</v>
      </c>
      <c r="Z18">
        <v>99.244156000000004</v>
      </c>
      <c r="AA18">
        <v>100.459625</v>
      </c>
      <c r="AB18">
        <v>101.869629</v>
      </c>
      <c r="AC18">
        <v>102.779915</v>
      </c>
      <c r="AD18">
        <v>103.659302</v>
      </c>
      <c r="AE18">
        <v>104.441498</v>
      </c>
      <c r="AF18">
        <v>105.129768</v>
      </c>
      <c r="AG18">
        <v>105.799583</v>
      </c>
      <c r="AH18">
        <v>106.436813</v>
      </c>
      <c r="AI18">
        <v>106.994308</v>
      </c>
      <c r="AJ18" s="34">
        <v>2.5000000000000001E-2</v>
      </c>
    </row>
    <row r="19" spans="1:36">
      <c r="A19" t="s">
        <v>283</v>
      </c>
      <c r="B19" t="s">
        <v>284</v>
      </c>
      <c r="C19" t="s">
        <v>1036</v>
      </c>
      <c r="D19" t="s">
        <v>399</v>
      </c>
      <c r="E19">
        <v>2.8876580000000001</v>
      </c>
      <c r="F19">
        <v>3.249438</v>
      </c>
      <c r="G19">
        <v>3.7518009999999999</v>
      </c>
      <c r="H19">
        <v>3.649184</v>
      </c>
      <c r="I19">
        <v>3.5984430000000001</v>
      </c>
      <c r="J19">
        <v>3.4205320000000001</v>
      </c>
      <c r="K19">
        <v>3.2782070000000001</v>
      </c>
      <c r="L19">
        <v>3.2245970000000002</v>
      </c>
      <c r="M19">
        <v>3.1288909999999999</v>
      </c>
      <c r="N19">
        <v>3.043377</v>
      </c>
      <c r="O19">
        <v>2.9301889999999999</v>
      </c>
      <c r="P19">
        <v>2.84538</v>
      </c>
      <c r="Q19">
        <v>2.8075649999999999</v>
      </c>
      <c r="R19">
        <v>2.752936</v>
      </c>
      <c r="S19">
        <v>2.8405</v>
      </c>
      <c r="T19">
        <v>2.815436</v>
      </c>
      <c r="U19">
        <v>2.7992439999999998</v>
      </c>
      <c r="V19">
        <v>2.7886660000000001</v>
      </c>
      <c r="W19">
        <v>2.7814719999999999</v>
      </c>
      <c r="X19">
        <v>2.7741880000000001</v>
      </c>
      <c r="Y19">
        <v>2.7702599999999999</v>
      </c>
      <c r="Z19">
        <v>2.7670270000000001</v>
      </c>
      <c r="AA19">
        <v>2.7622149999999999</v>
      </c>
      <c r="AB19">
        <v>2.7665829999999998</v>
      </c>
      <c r="AC19">
        <v>2.770975</v>
      </c>
      <c r="AD19">
        <v>2.797037</v>
      </c>
      <c r="AE19">
        <v>2.8022279999999999</v>
      </c>
      <c r="AF19">
        <v>2.8055469999999998</v>
      </c>
      <c r="AG19">
        <v>2.8112940000000002</v>
      </c>
      <c r="AH19">
        <v>2.815169</v>
      </c>
      <c r="AI19">
        <v>2.817088</v>
      </c>
      <c r="AJ19" s="34">
        <v>-1E-3</v>
      </c>
    </row>
    <row r="20" spans="1:36">
      <c r="A20" t="s">
        <v>285</v>
      </c>
      <c r="B20" t="s">
        <v>286</v>
      </c>
      <c r="C20" t="s">
        <v>1037</v>
      </c>
      <c r="D20" t="s">
        <v>399</v>
      </c>
      <c r="E20">
        <v>2.8460239999999999</v>
      </c>
      <c r="F20">
        <v>2.942285</v>
      </c>
      <c r="G20">
        <v>2.906129</v>
      </c>
      <c r="H20">
        <v>2.7762959999999999</v>
      </c>
      <c r="I20">
        <v>2.6019130000000001</v>
      </c>
      <c r="J20">
        <v>2.458434</v>
      </c>
      <c r="K20">
        <v>2.350368</v>
      </c>
      <c r="L20">
        <v>2.277949</v>
      </c>
      <c r="M20">
        <v>2.1911330000000002</v>
      </c>
      <c r="N20">
        <v>2.1228159999999998</v>
      </c>
      <c r="O20">
        <v>2.0687829999999998</v>
      </c>
      <c r="P20">
        <v>1.995096</v>
      </c>
      <c r="Q20">
        <v>1.9469259999999999</v>
      </c>
      <c r="R20">
        <v>1.892876</v>
      </c>
      <c r="S20">
        <v>1.888577</v>
      </c>
      <c r="T20">
        <v>1.8682019999999999</v>
      </c>
      <c r="U20">
        <v>1.864922</v>
      </c>
      <c r="V20">
        <v>1.866992</v>
      </c>
      <c r="W20">
        <v>1.880039</v>
      </c>
      <c r="X20">
        <v>1.8920090000000001</v>
      </c>
      <c r="Y20">
        <v>1.913627</v>
      </c>
      <c r="Z20">
        <v>1.9353180000000001</v>
      </c>
      <c r="AA20">
        <v>1.9528730000000001</v>
      </c>
      <c r="AB20">
        <v>1.9922340000000001</v>
      </c>
      <c r="AC20">
        <v>2.030545</v>
      </c>
      <c r="AD20">
        <v>2.0790199999999999</v>
      </c>
      <c r="AE20">
        <v>2.1173850000000001</v>
      </c>
      <c r="AF20">
        <v>2.158455</v>
      </c>
      <c r="AG20">
        <v>2.199376</v>
      </c>
      <c r="AH20">
        <v>2.2472319999999999</v>
      </c>
      <c r="AI20">
        <v>2.2952159999999999</v>
      </c>
      <c r="AJ20" s="34">
        <v>-7.0000000000000001E-3</v>
      </c>
    </row>
    <row r="21" spans="1:36">
      <c r="A21" t="s">
        <v>287</v>
      </c>
      <c r="B21" t="s">
        <v>288</v>
      </c>
      <c r="C21" t="s">
        <v>1038</v>
      </c>
      <c r="D21" t="s">
        <v>399</v>
      </c>
      <c r="E21">
        <v>19.048065000000001</v>
      </c>
      <c r="F21">
        <v>23.163214</v>
      </c>
      <c r="G21">
        <v>26.624207999999999</v>
      </c>
      <c r="H21">
        <v>30.209983999999999</v>
      </c>
      <c r="I21">
        <v>33.955193000000001</v>
      </c>
      <c r="J21">
        <v>38.020606999999998</v>
      </c>
      <c r="K21">
        <v>43.378608999999997</v>
      </c>
      <c r="L21">
        <v>49.120522000000001</v>
      </c>
      <c r="M21">
        <v>55.223838999999998</v>
      </c>
      <c r="N21">
        <v>61.653530000000003</v>
      </c>
      <c r="O21">
        <v>68.657272000000006</v>
      </c>
      <c r="P21">
        <v>76.269974000000005</v>
      </c>
      <c r="Q21">
        <v>84.650574000000006</v>
      </c>
      <c r="R21">
        <v>93.897057000000004</v>
      </c>
      <c r="S21">
        <v>104.038223</v>
      </c>
      <c r="T21">
        <v>115.143173</v>
      </c>
      <c r="U21">
        <v>127.009399</v>
      </c>
      <c r="V21">
        <v>139.58419799999999</v>
      </c>
      <c r="W21">
        <v>152.95469700000001</v>
      </c>
      <c r="X21">
        <v>167.10630800000001</v>
      </c>
      <c r="Y21">
        <v>182.08419799999999</v>
      </c>
      <c r="Z21">
        <v>197.20474200000001</v>
      </c>
      <c r="AA21">
        <v>212.634918</v>
      </c>
      <c r="AB21">
        <v>228.20642100000001</v>
      </c>
      <c r="AC21">
        <v>244.38149999999999</v>
      </c>
      <c r="AD21">
        <v>260.26431300000002</v>
      </c>
      <c r="AE21">
        <v>276.40811200000002</v>
      </c>
      <c r="AF21">
        <v>292.54785199999998</v>
      </c>
      <c r="AG21">
        <v>309.02200299999998</v>
      </c>
      <c r="AH21">
        <v>325.83712800000001</v>
      </c>
      <c r="AI21">
        <v>342.83294699999999</v>
      </c>
      <c r="AJ21" s="34">
        <v>0.10100000000000001</v>
      </c>
    </row>
    <row r="22" spans="1:36">
      <c r="A22" t="s">
        <v>289</v>
      </c>
      <c r="B22" t="s">
        <v>290</v>
      </c>
      <c r="C22" t="s">
        <v>1039</v>
      </c>
      <c r="D22" t="s">
        <v>399</v>
      </c>
      <c r="E22">
        <v>0.26691700000000002</v>
      </c>
      <c r="F22">
        <v>0.281279</v>
      </c>
      <c r="G22">
        <v>0.28363500000000003</v>
      </c>
      <c r="H22">
        <v>0.28641</v>
      </c>
      <c r="I22">
        <v>0.28925000000000001</v>
      </c>
      <c r="J22">
        <v>0.29318499999999997</v>
      </c>
      <c r="K22">
        <v>0.297653</v>
      </c>
      <c r="L22">
        <v>0.303392</v>
      </c>
      <c r="M22">
        <v>0.31060399999999999</v>
      </c>
      <c r="N22">
        <v>0.31899899999999998</v>
      </c>
      <c r="O22">
        <v>0.328932</v>
      </c>
      <c r="P22">
        <v>0.33967999999999998</v>
      </c>
      <c r="Q22">
        <v>0.350136</v>
      </c>
      <c r="R22">
        <v>0.36205599999999999</v>
      </c>
      <c r="S22">
        <v>0.37512200000000001</v>
      </c>
      <c r="T22">
        <v>0.39176800000000001</v>
      </c>
      <c r="U22">
        <v>0.411215</v>
      </c>
      <c r="V22">
        <v>0.433755</v>
      </c>
      <c r="W22">
        <v>0.45777299999999999</v>
      </c>
      <c r="X22">
        <v>0.48405199999999998</v>
      </c>
      <c r="Y22">
        <v>0.51421399999999995</v>
      </c>
      <c r="Z22">
        <v>0.54249199999999997</v>
      </c>
      <c r="AA22">
        <v>0.572403</v>
      </c>
      <c r="AB22">
        <v>0.62502899999999995</v>
      </c>
      <c r="AC22">
        <v>0.65385300000000002</v>
      </c>
      <c r="AD22">
        <v>0.68291999999999997</v>
      </c>
      <c r="AE22">
        <v>0.71187400000000001</v>
      </c>
      <c r="AF22">
        <v>0.74023899999999998</v>
      </c>
      <c r="AG22">
        <v>0.76863499999999996</v>
      </c>
      <c r="AH22">
        <v>0.79676400000000003</v>
      </c>
      <c r="AI22">
        <v>0.82453799999999999</v>
      </c>
      <c r="AJ22" s="34">
        <v>3.7999999999999999E-2</v>
      </c>
    </row>
    <row r="23" spans="1:36">
      <c r="A23" t="s">
        <v>291</v>
      </c>
      <c r="B23" t="s">
        <v>292</v>
      </c>
      <c r="C23" t="s">
        <v>1040</v>
      </c>
      <c r="D23" t="s">
        <v>399</v>
      </c>
      <c r="E23">
        <v>800.46844499999997</v>
      </c>
      <c r="F23">
        <v>824.44287099999997</v>
      </c>
      <c r="G23">
        <v>837.03448500000002</v>
      </c>
      <c r="H23">
        <v>842.58715800000004</v>
      </c>
      <c r="I23">
        <v>850.85540800000001</v>
      </c>
      <c r="J23">
        <v>861.80676300000005</v>
      </c>
      <c r="K23">
        <v>867.01757799999996</v>
      </c>
      <c r="L23">
        <v>868.09570299999996</v>
      </c>
      <c r="M23">
        <v>868.55914299999995</v>
      </c>
      <c r="N23">
        <v>867.97937000000002</v>
      </c>
      <c r="O23">
        <v>868.10290499999996</v>
      </c>
      <c r="P23">
        <v>868.92138699999998</v>
      </c>
      <c r="Q23">
        <v>871.48571800000002</v>
      </c>
      <c r="R23">
        <v>874.87817399999994</v>
      </c>
      <c r="S23">
        <v>880.34075900000005</v>
      </c>
      <c r="T23">
        <v>888.35675000000003</v>
      </c>
      <c r="U23">
        <v>896.40917999999999</v>
      </c>
      <c r="V23">
        <v>904.37646500000005</v>
      </c>
      <c r="W23">
        <v>912.86682099999996</v>
      </c>
      <c r="X23">
        <v>922.17767300000003</v>
      </c>
      <c r="Y23">
        <v>931.78533900000002</v>
      </c>
      <c r="Z23">
        <v>942.59997599999997</v>
      </c>
      <c r="AA23">
        <v>953.13622999999995</v>
      </c>
      <c r="AB23">
        <v>964.98138400000005</v>
      </c>
      <c r="AC23">
        <v>975.74395800000002</v>
      </c>
      <c r="AD23">
        <v>986.94171100000005</v>
      </c>
      <c r="AE23">
        <v>999.06481900000006</v>
      </c>
      <c r="AF23">
        <v>1008.502197</v>
      </c>
      <c r="AG23">
        <v>1019.157288</v>
      </c>
      <c r="AH23">
        <v>1031.172607</v>
      </c>
      <c r="AI23">
        <v>1043.7615969999999</v>
      </c>
      <c r="AJ23" s="34">
        <v>8.9999999999999993E-3</v>
      </c>
    </row>
    <row r="24" spans="1:36">
      <c r="A24" t="s">
        <v>277</v>
      </c>
      <c r="B24" t="s">
        <v>293</v>
      </c>
      <c r="C24" t="s">
        <v>1041</v>
      </c>
      <c r="D24" t="s">
        <v>399</v>
      </c>
      <c r="E24">
        <v>537.63922100000002</v>
      </c>
      <c r="F24">
        <v>549.02124000000003</v>
      </c>
      <c r="G24">
        <v>553.43701199999998</v>
      </c>
      <c r="H24">
        <v>552.53918499999997</v>
      </c>
      <c r="I24">
        <v>553.84985400000005</v>
      </c>
      <c r="J24">
        <v>558.09789999999998</v>
      </c>
      <c r="K24">
        <v>559.31756600000006</v>
      </c>
      <c r="L24">
        <v>558.517517</v>
      </c>
      <c r="M24">
        <v>558.05004899999994</v>
      </c>
      <c r="N24">
        <v>557.38470500000005</v>
      </c>
      <c r="O24">
        <v>557.66980000000001</v>
      </c>
      <c r="P24">
        <v>558.68780500000003</v>
      </c>
      <c r="Q24">
        <v>560.915527</v>
      </c>
      <c r="R24">
        <v>564.06213400000001</v>
      </c>
      <c r="S24">
        <v>568.70306400000004</v>
      </c>
      <c r="T24">
        <v>575.10583499999996</v>
      </c>
      <c r="U24">
        <v>581.67926</v>
      </c>
      <c r="V24">
        <v>588.69189500000005</v>
      </c>
      <c r="W24">
        <v>596.10601799999995</v>
      </c>
      <c r="X24">
        <v>603.82745399999999</v>
      </c>
      <c r="Y24">
        <v>611.60070800000005</v>
      </c>
      <c r="Z24">
        <v>619.91455099999996</v>
      </c>
      <c r="AA24">
        <v>628.06671100000005</v>
      </c>
      <c r="AB24">
        <v>636.52404799999999</v>
      </c>
      <c r="AC24">
        <v>643.84399399999995</v>
      </c>
      <c r="AD24">
        <v>651.473389</v>
      </c>
      <c r="AE24">
        <v>659.53594999999996</v>
      </c>
      <c r="AF24">
        <v>666.22131300000001</v>
      </c>
      <c r="AG24">
        <v>674.02703899999995</v>
      </c>
      <c r="AH24">
        <v>683.00885000000005</v>
      </c>
      <c r="AI24">
        <v>692.90338099999997</v>
      </c>
      <c r="AJ24" s="34">
        <v>8.0000000000000002E-3</v>
      </c>
    </row>
    <row r="25" spans="1:36">
      <c r="A25" t="s">
        <v>279</v>
      </c>
      <c r="B25" t="s">
        <v>294</v>
      </c>
      <c r="C25" t="s">
        <v>1042</v>
      </c>
      <c r="D25" t="s">
        <v>399</v>
      </c>
      <c r="E25">
        <v>5.2456569999999996</v>
      </c>
      <c r="F25">
        <v>5.8347720000000001</v>
      </c>
      <c r="G25">
        <v>5.8744160000000001</v>
      </c>
      <c r="H25">
        <v>6.3702230000000002</v>
      </c>
      <c r="I25">
        <v>6.6377030000000001</v>
      </c>
      <c r="J25">
        <v>6.9394260000000001</v>
      </c>
      <c r="K25">
        <v>7.1700850000000003</v>
      </c>
      <c r="L25">
        <v>7.3397119999999996</v>
      </c>
      <c r="M25">
        <v>7.5242950000000004</v>
      </c>
      <c r="N25">
        <v>7.7174449999999997</v>
      </c>
      <c r="O25">
        <v>7.9389349999999999</v>
      </c>
      <c r="P25">
        <v>8.2162860000000002</v>
      </c>
      <c r="Q25">
        <v>8.5175630000000009</v>
      </c>
      <c r="R25">
        <v>8.8596970000000006</v>
      </c>
      <c r="S25">
        <v>9.2366349999999997</v>
      </c>
      <c r="T25">
        <v>9.7237449999999992</v>
      </c>
      <c r="U25">
        <v>10.218408999999999</v>
      </c>
      <c r="V25">
        <v>10.745862000000001</v>
      </c>
      <c r="W25">
        <v>11.303436</v>
      </c>
      <c r="X25">
        <v>11.93037</v>
      </c>
      <c r="Y25">
        <v>12.580648</v>
      </c>
      <c r="Z25">
        <v>13.270923</v>
      </c>
      <c r="AA25">
        <v>14.003905</v>
      </c>
      <c r="AB25">
        <v>14.763724</v>
      </c>
      <c r="AC25">
        <v>15.540169000000001</v>
      </c>
      <c r="AD25">
        <v>16.319386000000002</v>
      </c>
      <c r="AE25">
        <v>17.122737999999998</v>
      </c>
      <c r="AF25">
        <v>18.008801999999999</v>
      </c>
      <c r="AG25">
        <v>18.885925</v>
      </c>
      <c r="AH25">
        <v>19.919947000000001</v>
      </c>
      <c r="AI25">
        <v>20.988636</v>
      </c>
      <c r="AJ25" s="34">
        <v>4.7E-2</v>
      </c>
    </row>
    <row r="26" spans="1:36">
      <c r="A26" t="s">
        <v>281</v>
      </c>
      <c r="B26" t="s">
        <v>295</v>
      </c>
      <c r="C26" t="s">
        <v>1043</v>
      </c>
      <c r="D26" t="s">
        <v>399</v>
      </c>
      <c r="E26">
        <v>256.50799599999999</v>
      </c>
      <c r="F26">
        <v>268.36325099999999</v>
      </c>
      <c r="G26">
        <v>276.36746199999999</v>
      </c>
      <c r="H26">
        <v>282.16262799999998</v>
      </c>
      <c r="I26">
        <v>288.69039900000001</v>
      </c>
      <c r="J26">
        <v>294.96228000000002</v>
      </c>
      <c r="K26">
        <v>298.63311800000002</v>
      </c>
      <c r="L26">
        <v>300.27829000000003</v>
      </c>
      <c r="M26">
        <v>300.96469100000002</v>
      </c>
      <c r="N26">
        <v>300.79840100000001</v>
      </c>
      <c r="O26">
        <v>300.355682</v>
      </c>
      <c r="P26">
        <v>299.81741299999999</v>
      </c>
      <c r="Q26">
        <v>299.785461</v>
      </c>
      <c r="R26">
        <v>299.61514299999999</v>
      </c>
      <c r="S26">
        <v>299.97805799999998</v>
      </c>
      <c r="T26">
        <v>301.01364100000001</v>
      </c>
      <c r="U26">
        <v>301.90744000000001</v>
      </c>
      <c r="V26">
        <v>302.24499500000002</v>
      </c>
      <c r="W26">
        <v>302.669983</v>
      </c>
      <c r="X26">
        <v>303.53326399999997</v>
      </c>
      <c r="Y26">
        <v>304.61309799999998</v>
      </c>
      <c r="Z26">
        <v>306.31280500000003</v>
      </c>
      <c r="AA26">
        <v>307.84912100000003</v>
      </c>
      <c r="AB26">
        <v>310.35732999999999</v>
      </c>
      <c r="AC26">
        <v>312.90499899999998</v>
      </c>
      <c r="AD26">
        <v>315.569275</v>
      </c>
      <c r="AE26">
        <v>318.69903599999998</v>
      </c>
      <c r="AF26">
        <v>320.44229100000001</v>
      </c>
      <c r="AG26">
        <v>322.28066999999999</v>
      </c>
      <c r="AH26">
        <v>324.13403299999999</v>
      </c>
      <c r="AI26">
        <v>325.60376000000002</v>
      </c>
      <c r="AJ26" s="34">
        <v>8.0000000000000002E-3</v>
      </c>
    </row>
    <row r="27" spans="1:36">
      <c r="A27" t="s">
        <v>285</v>
      </c>
      <c r="B27" t="s">
        <v>296</v>
      </c>
      <c r="C27" t="s">
        <v>1044</v>
      </c>
      <c r="D27" t="s">
        <v>399</v>
      </c>
      <c r="E27">
        <v>0.192105</v>
      </c>
      <c r="F27">
        <v>0.29223399999999999</v>
      </c>
      <c r="G27">
        <v>0.39640599999999998</v>
      </c>
      <c r="H27">
        <v>0.49686399999999997</v>
      </c>
      <c r="I27">
        <v>0.59764300000000004</v>
      </c>
      <c r="J27">
        <v>0.69263699999999995</v>
      </c>
      <c r="K27">
        <v>0.75776600000000005</v>
      </c>
      <c r="L27">
        <v>0.817137</v>
      </c>
      <c r="M27">
        <v>0.87367600000000001</v>
      </c>
      <c r="N27">
        <v>0.92818299999999998</v>
      </c>
      <c r="O27">
        <v>0.98147499999999999</v>
      </c>
      <c r="P27">
        <v>1.034705</v>
      </c>
      <c r="Q27">
        <v>1.0889310000000001</v>
      </c>
      <c r="R27">
        <v>1.1440490000000001</v>
      </c>
      <c r="S27">
        <v>1.2017450000000001</v>
      </c>
      <c r="T27">
        <v>1.262772</v>
      </c>
      <c r="U27">
        <v>1.3235490000000001</v>
      </c>
      <c r="V27">
        <v>1.3833040000000001</v>
      </c>
      <c r="W27">
        <v>1.444769</v>
      </c>
      <c r="X27">
        <v>1.5089030000000001</v>
      </c>
      <c r="Y27">
        <v>1.575359</v>
      </c>
      <c r="Z27">
        <v>1.6450910000000001</v>
      </c>
      <c r="AA27">
        <v>1.7170179999999999</v>
      </c>
      <c r="AB27">
        <v>1.7917050000000001</v>
      </c>
      <c r="AC27">
        <v>1.865988</v>
      </c>
      <c r="AD27">
        <v>1.9443269999999999</v>
      </c>
      <c r="AE27">
        <v>2.0249069999999998</v>
      </c>
      <c r="AF27">
        <v>2.1050390000000001</v>
      </c>
      <c r="AG27">
        <v>2.1912129999999999</v>
      </c>
      <c r="AH27">
        <v>2.2839839999999998</v>
      </c>
      <c r="AI27">
        <v>2.3814799999999998</v>
      </c>
      <c r="AJ27" s="34">
        <v>8.7999999999999995E-2</v>
      </c>
    </row>
    <row r="28" spans="1:36">
      <c r="A28" t="s">
        <v>283</v>
      </c>
      <c r="B28" t="s">
        <v>297</v>
      </c>
      <c r="C28" t="s">
        <v>1045</v>
      </c>
      <c r="D28" t="s">
        <v>399</v>
      </c>
      <c r="E28">
        <v>0.83304999999999996</v>
      </c>
      <c r="F28">
        <v>0.82433900000000004</v>
      </c>
      <c r="G28">
        <v>0.79371999999999998</v>
      </c>
      <c r="H28">
        <v>0.79584600000000005</v>
      </c>
      <c r="I28">
        <v>0.800064</v>
      </c>
      <c r="J28">
        <v>0.78015299999999999</v>
      </c>
      <c r="K28">
        <v>0.75205699999999998</v>
      </c>
      <c r="L28">
        <v>0.72183799999999998</v>
      </c>
      <c r="M28">
        <v>0.69256300000000004</v>
      </c>
      <c r="N28">
        <v>0.66511299999999995</v>
      </c>
      <c r="O28">
        <v>0.64065799999999995</v>
      </c>
      <c r="P28">
        <v>0.618394</v>
      </c>
      <c r="Q28">
        <v>0.60091600000000001</v>
      </c>
      <c r="R28">
        <v>0.58860100000000004</v>
      </c>
      <c r="S28">
        <v>0.57993099999999997</v>
      </c>
      <c r="T28">
        <v>0.57467699999999999</v>
      </c>
      <c r="U28">
        <v>0.56971400000000005</v>
      </c>
      <c r="V28">
        <v>0.56497900000000001</v>
      </c>
      <c r="W28">
        <v>0.56135900000000005</v>
      </c>
      <c r="X28">
        <v>0.55950900000000003</v>
      </c>
      <c r="Y28">
        <v>0.55890099999999998</v>
      </c>
      <c r="Z28">
        <v>0.55955299999999997</v>
      </c>
      <c r="AA28">
        <v>0.560747</v>
      </c>
      <c r="AB28">
        <v>0.562558</v>
      </c>
      <c r="AC28">
        <v>0.56375600000000003</v>
      </c>
      <c r="AD28">
        <v>0.56520400000000004</v>
      </c>
      <c r="AE28">
        <v>0.56584100000000004</v>
      </c>
      <c r="AF28">
        <v>0.56259099999999995</v>
      </c>
      <c r="AG28">
        <v>0.561025</v>
      </c>
      <c r="AH28">
        <v>0.56171499999999996</v>
      </c>
      <c r="AI28">
        <v>0.56519200000000003</v>
      </c>
      <c r="AJ28" s="34">
        <v>-1.2999999999999999E-2</v>
      </c>
    </row>
    <row r="29" spans="1:36">
      <c r="A29" t="s">
        <v>287</v>
      </c>
      <c r="B29" t="s">
        <v>298</v>
      </c>
      <c r="C29" t="s">
        <v>1046</v>
      </c>
      <c r="D29" t="s">
        <v>399</v>
      </c>
      <c r="E29">
        <v>5.0416999999999997E-2</v>
      </c>
      <c r="F29">
        <v>0.10702200000000001</v>
      </c>
      <c r="G29">
        <v>0.16552</v>
      </c>
      <c r="H29">
        <v>0.222413</v>
      </c>
      <c r="I29">
        <v>0.27969899999999998</v>
      </c>
      <c r="J29">
        <v>0.334366</v>
      </c>
      <c r="K29">
        <v>0.386959</v>
      </c>
      <c r="L29">
        <v>0.421211</v>
      </c>
      <c r="M29">
        <v>0.45386399999999999</v>
      </c>
      <c r="N29">
        <v>0.48552299999999998</v>
      </c>
      <c r="O29">
        <v>0.51627199999999995</v>
      </c>
      <c r="P29">
        <v>0.546678</v>
      </c>
      <c r="Q29">
        <v>0.57735000000000003</v>
      </c>
      <c r="R29">
        <v>0.60856699999999997</v>
      </c>
      <c r="S29">
        <v>0.641293</v>
      </c>
      <c r="T29">
        <v>0.67604299999999995</v>
      </c>
      <c r="U29">
        <v>0.71087100000000003</v>
      </c>
      <c r="V29">
        <v>0.74543700000000002</v>
      </c>
      <c r="W29">
        <v>0.78125699999999998</v>
      </c>
      <c r="X29">
        <v>0.81818599999999997</v>
      </c>
      <c r="Y29">
        <v>0.85662000000000005</v>
      </c>
      <c r="Z29">
        <v>0.89702199999999999</v>
      </c>
      <c r="AA29">
        <v>0.93874800000000003</v>
      </c>
      <c r="AB29">
        <v>0.982039</v>
      </c>
      <c r="AC29">
        <v>1.025013</v>
      </c>
      <c r="AD29">
        <v>1.070122</v>
      </c>
      <c r="AE29">
        <v>1.116352</v>
      </c>
      <c r="AF29">
        <v>1.162229</v>
      </c>
      <c r="AG29">
        <v>1.211357</v>
      </c>
      <c r="AH29">
        <v>1.264043</v>
      </c>
      <c r="AI29">
        <v>1.3192740000000001</v>
      </c>
      <c r="AJ29" s="34">
        <v>0.115</v>
      </c>
    </row>
    <row r="30" spans="1:36">
      <c r="A30" t="s">
        <v>289</v>
      </c>
      <c r="B30" t="s">
        <v>299</v>
      </c>
      <c r="C30" t="s">
        <v>1047</v>
      </c>
      <c r="D30" t="s">
        <v>399</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t="s">
        <v>17</v>
      </c>
    </row>
    <row r="31" spans="1:36">
      <c r="A31" t="s">
        <v>300</v>
      </c>
      <c r="B31" t="s">
        <v>301</v>
      </c>
      <c r="C31" t="s">
        <v>1048</v>
      </c>
      <c r="D31" t="s">
        <v>399</v>
      </c>
      <c r="E31">
        <v>5217.8579099999997</v>
      </c>
      <c r="F31">
        <v>5322.7705079999996</v>
      </c>
      <c r="G31">
        <v>5462.2485349999997</v>
      </c>
      <c r="H31">
        <v>5509.6767579999996</v>
      </c>
      <c r="I31">
        <v>5566.1889650000003</v>
      </c>
      <c r="J31">
        <v>5614.4272460000002</v>
      </c>
      <c r="K31">
        <v>5611.2626950000003</v>
      </c>
      <c r="L31">
        <v>5579.9858400000003</v>
      </c>
      <c r="M31">
        <v>5546.2661129999997</v>
      </c>
      <c r="N31">
        <v>5504.2885740000002</v>
      </c>
      <c r="O31">
        <v>5469.7138670000004</v>
      </c>
      <c r="P31">
        <v>5438.3930659999996</v>
      </c>
      <c r="Q31">
        <v>5413.3027339999999</v>
      </c>
      <c r="R31">
        <v>5386.6938479999999</v>
      </c>
      <c r="S31">
        <v>5378.1445309999999</v>
      </c>
      <c r="T31">
        <v>5393.2597660000001</v>
      </c>
      <c r="U31">
        <v>5407.6289059999999</v>
      </c>
      <c r="V31">
        <v>5423.5874020000001</v>
      </c>
      <c r="W31">
        <v>5448.640625</v>
      </c>
      <c r="X31">
        <v>5481.9282229999999</v>
      </c>
      <c r="Y31">
        <v>5512.1762699999999</v>
      </c>
      <c r="Z31">
        <v>5555.0854490000002</v>
      </c>
      <c r="AA31">
        <v>5607.7851559999999</v>
      </c>
      <c r="AB31">
        <v>5675.5952150000003</v>
      </c>
      <c r="AC31">
        <v>5732.5224609999996</v>
      </c>
      <c r="AD31">
        <v>5793.8344729999999</v>
      </c>
      <c r="AE31">
        <v>5843.8735349999997</v>
      </c>
      <c r="AF31">
        <v>5892.3432620000003</v>
      </c>
      <c r="AG31">
        <v>5949.0991210000002</v>
      </c>
      <c r="AH31">
        <v>6010.8964839999999</v>
      </c>
      <c r="AI31">
        <v>6080.2001950000003</v>
      </c>
      <c r="AJ31" s="34">
        <v>5.0000000000000001E-3</v>
      </c>
    </row>
    <row r="32" spans="1:36">
      <c r="A32" t="s">
        <v>302</v>
      </c>
      <c r="B32" t="s">
        <v>303</v>
      </c>
      <c r="C32" t="s">
        <v>1049</v>
      </c>
      <c r="D32" t="s">
        <v>399</v>
      </c>
      <c r="E32">
        <v>519.87561000000005</v>
      </c>
      <c r="F32">
        <v>529.23260500000004</v>
      </c>
      <c r="G32">
        <v>540.165344</v>
      </c>
      <c r="H32">
        <v>540.77050799999995</v>
      </c>
      <c r="I32">
        <v>542.62872300000004</v>
      </c>
      <c r="J32">
        <v>544.21569799999997</v>
      </c>
      <c r="K32">
        <v>543.74902299999997</v>
      </c>
      <c r="L32">
        <v>544.12011700000005</v>
      </c>
      <c r="M32">
        <v>547.58233600000005</v>
      </c>
      <c r="N32">
        <v>552.57281499999999</v>
      </c>
      <c r="O32">
        <v>559.446777</v>
      </c>
      <c r="P32">
        <v>566.91583300000002</v>
      </c>
      <c r="Q32">
        <v>575.57440199999996</v>
      </c>
      <c r="R32">
        <v>583.792236</v>
      </c>
      <c r="S32">
        <v>593.55694600000004</v>
      </c>
      <c r="T32">
        <v>605.24218800000006</v>
      </c>
      <c r="U32">
        <v>616.28076199999998</v>
      </c>
      <c r="V32">
        <v>628.21258499999999</v>
      </c>
      <c r="W32">
        <v>641.262878</v>
      </c>
      <c r="X32">
        <v>656.00720200000001</v>
      </c>
      <c r="Y32">
        <v>670.159851</v>
      </c>
      <c r="Z32">
        <v>686.49145499999997</v>
      </c>
      <c r="AA32">
        <v>704.27886999999998</v>
      </c>
      <c r="AB32">
        <v>724.47454800000003</v>
      </c>
      <c r="AC32">
        <v>743.81957999999997</v>
      </c>
      <c r="AD32">
        <v>764.26391599999999</v>
      </c>
      <c r="AE32">
        <v>783.86206100000004</v>
      </c>
      <c r="AF32">
        <v>804.17108199999996</v>
      </c>
      <c r="AG32">
        <v>826.54040499999996</v>
      </c>
      <c r="AH32">
        <v>849.913635</v>
      </c>
      <c r="AI32">
        <v>874.74041699999998</v>
      </c>
      <c r="AJ32" s="34">
        <v>1.7000000000000001E-2</v>
      </c>
    </row>
    <row r="33" spans="1:36">
      <c r="A33" t="s">
        <v>281</v>
      </c>
      <c r="B33" t="s">
        <v>304</v>
      </c>
      <c r="C33" t="s">
        <v>1050</v>
      </c>
      <c r="D33" t="s">
        <v>399</v>
      </c>
      <c r="E33">
        <v>4646.5361329999996</v>
      </c>
      <c r="F33">
        <v>4739.6054690000001</v>
      </c>
      <c r="G33">
        <v>4865.951172</v>
      </c>
      <c r="H33">
        <v>4911.9003910000001</v>
      </c>
      <c r="I33">
        <v>4966.1875</v>
      </c>
      <c r="J33">
        <v>5012.8623049999997</v>
      </c>
      <c r="K33">
        <v>5010.8217770000001</v>
      </c>
      <c r="L33">
        <v>4980.1049800000001</v>
      </c>
      <c r="M33">
        <v>4943.7983400000003</v>
      </c>
      <c r="N33">
        <v>4897.6889650000003</v>
      </c>
      <c r="O33">
        <v>4856.9160160000001</v>
      </c>
      <c r="P33">
        <v>4818.6059569999998</v>
      </c>
      <c r="Q33">
        <v>4785.0429690000001</v>
      </c>
      <c r="R33">
        <v>4750.1127930000002</v>
      </c>
      <c r="S33">
        <v>4731.2397460000002</v>
      </c>
      <c r="T33">
        <v>4733.5834960000002</v>
      </c>
      <c r="U33">
        <v>4735.59375</v>
      </c>
      <c r="V33">
        <v>4738.0102539999998</v>
      </c>
      <c r="W33">
        <v>4748.064453</v>
      </c>
      <c r="X33">
        <v>4764.2885740000002</v>
      </c>
      <c r="Y33">
        <v>4777.7441410000001</v>
      </c>
      <c r="Z33">
        <v>4801.158203</v>
      </c>
      <c r="AA33">
        <v>4832.4248049999997</v>
      </c>
      <c r="AB33">
        <v>4875.8496089999999</v>
      </c>
      <c r="AC33">
        <v>4908.9760740000002</v>
      </c>
      <c r="AD33">
        <v>4944.8642579999996</v>
      </c>
      <c r="AE33">
        <v>4969.9628910000001</v>
      </c>
      <c r="AF33">
        <v>4992.263672</v>
      </c>
      <c r="AG33">
        <v>5020.248047</v>
      </c>
      <c r="AH33">
        <v>5051.4741210000002</v>
      </c>
      <c r="AI33">
        <v>5087.9804690000001</v>
      </c>
      <c r="AJ33" s="34">
        <v>3.0000000000000001E-3</v>
      </c>
    </row>
    <row r="34" spans="1:36">
      <c r="A34" t="s">
        <v>283</v>
      </c>
      <c r="B34" t="s">
        <v>305</v>
      </c>
      <c r="C34" t="s">
        <v>1051</v>
      </c>
      <c r="D34" t="s">
        <v>399</v>
      </c>
      <c r="E34">
        <v>47.953029999999998</v>
      </c>
      <c r="F34">
        <v>49.845165000000001</v>
      </c>
      <c r="G34">
        <v>51.532195999999999</v>
      </c>
      <c r="H34">
        <v>51.778046000000003</v>
      </c>
      <c r="I34">
        <v>51.581305999999998</v>
      </c>
      <c r="J34">
        <v>51.004958999999999</v>
      </c>
      <c r="K34">
        <v>49.846724999999999</v>
      </c>
      <c r="L34">
        <v>48.452606000000003</v>
      </c>
      <c r="M34">
        <v>47.096375000000002</v>
      </c>
      <c r="N34">
        <v>45.747570000000003</v>
      </c>
      <c r="O34">
        <v>44.559382999999997</v>
      </c>
      <c r="P34">
        <v>43.536999000000002</v>
      </c>
      <c r="Q34">
        <v>42.794006000000003</v>
      </c>
      <c r="R34">
        <v>42.331425000000003</v>
      </c>
      <c r="S34">
        <v>42.288651000000002</v>
      </c>
      <c r="T34">
        <v>42.702831000000003</v>
      </c>
      <c r="U34">
        <v>43.356659000000001</v>
      </c>
      <c r="V34">
        <v>44.278357999999997</v>
      </c>
      <c r="W34">
        <v>45.496890999999998</v>
      </c>
      <c r="X34">
        <v>47.027118999999999</v>
      </c>
      <c r="Y34">
        <v>48.864620000000002</v>
      </c>
      <c r="Z34">
        <v>51.153294000000002</v>
      </c>
      <c r="AA34">
        <v>53.854602999999997</v>
      </c>
      <c r="AB34">
        <v>57.028568</v>
      </c>
      <c r="AC34">
        <v>60.461334000000001</v>
      </c>
      <c r="AD34">
        <v>64.378844999999998</v>
      </c>
      <c r="AE34">
        <v>68.65213</v>
      </c>
      <c r="AF34">
        <v>73.334320000000005</v>
      </c>
      <c r="AG34">
        <v>78.528098999999997</v>
      </c>
      <c r="AH34">
        <v>84.369026000000005</v>
      </c>
      <c r="AI34">
        <v>90.907668999999999</v>
      </c>
      <c r="AJ34" s="34">
        <v>2.1999999999999999E-2</v>
      </c>
    </row>
    <row r="35" spans="1:36">
      <c r="A35" t="s">
        <v>285</v>
      </c>
      <c r="B35" t="s">
        <v>306</v>
      </c>
      <c r="C35" t="s">
        <v>1052</v>
      </c>
      <c r="D35" t="s">
        <v>399</v>
      </c>
      <c r="E35">
        <v>1.628536</v>
      </c>
      <c r="F35">
        <v>1.7773559999999999</v>
      </c>
      <c r="G35">
        <v>1.945608</v>
      </c>
      <c r="H35">
        <v>2.0777999999999999</v>
      </c>
      <c r="I35">
        <v>2.206099</v>
      </c>
      <c r="J35">
        <v>2.3248259999999998</v>
      </c>
      <c r="K35">
        <v>2.417751</v>
      </c>
      <c r="L35">
        <v>2.4950869999999998</v>
      </c>
      <c r="M35">
        <v>2.573248</v>
      </c>
      <c r="N35">
        <v>2.6484380000000001</v>
      </c>
      <c r="O35">
        <v>2.729501</v>
      </c>
      <c r="P35">
        <v>2.8147829999999998</v>
      </c>
      <c r="Q35">
        <v>2.9065439999999998</v>
      </c>
      <c r="R35">
        <v>3.0061990000000001</v>
      </c>
      <c r="S35">
        <v>3.1255259999999998</v>
      </c>
      <c r="T35">
        <v>3.2563970000000002</v>
      </c>
      <c r="U35">
        <v>3.3877389999999998</v>
      </c>
      <c r="V35">
        <v>3.5231690000000002</v>
      </c>
      <c r="W35">
        <v>3.671373</v>
      </c>
      <c r="X35">
        <v>3.8304819999999999</v>
      </c>
      <c r="Y35">
        <v>3.9912010000000002</v>
      </c>
      <c r="Z35">
        <v>4.1664060000000003</v>
      </c>
      <c r="AA35">
        <v>4.3517989999999998</v>
      </c>
      <c r="AB35">
        <v>4.5521609999999999</v>
      </c>
      <c r="AC35">
        <v>4.7480580000000003</v>
      </c>
      <c r="AD35">
        <v>4.9549649999999996</v>
      </c>
      <c r="AE35">
        <v>5.1609429999999996</v>
      </c>
      <c r="AF35">
        <v>5.3756110000000001</v>
      </c>
      <c r="AG35">
        <v>5.6106439999999997</v>
      </c>
      <c r="AH35">
        <v>5.8543520000000004</v>
      </c>
      <c r="AI35">
        <v>6.1199649999999997</v>
      </c>
      <c r="AJ35" s="34">
        <v>4.4999999999999998E-2</v>
      </c>
    </row>
    <row r="36" spans="1:36">
      <c r="A36" t="s">
        <v>279</v>
      </c>
      <c r="B36" t="s">
        <v>307</v>
      </c>
      <c r="C36" t="s">
        <v>1053</v>
      </c>
      <c r="D36" t="s">
        <v>399</v>
      </c>
      <c r="E36">
        <v>1.6276900000000001</v>
      </c>
      <c r="F36">
        <v>1.862727</v>
      </c>
      <c r="G36">
        <v>1.954987</v>
      </c>
      <c r="H36">
        <v>2.1942170000000001</v>
      </c>
      <c r="I36">
        <v>2.3636159999999999</v>
      </c>
      <c r="J36">
        <v>2.5322550000000001</v>
      </c>
      <c r="K36">
        <v>2.6912039999999999</v>
      </c>
      <c r="L36">
        <v>2.8437640000000002</v>
      </c>
      <c r="M36">
        <v>3.0158960000000001</v>
      </c>
      <c r="N36">
        <v>3.2017679999999999</v>
      </c>
      <c r="O36">
        <v>3.4000729999999999</v>
      </c>
      <c r="P36">
        <v>3.62201</v>
      </c>
      <c r="Q36">
        <v>3.8496450000000002</v>
      </c>
      <c r="R36">
        <v>4.081169</v>
      </c>
      <c r="S36">
        <v>4.3216700000000001</v>
      </c>
      <c r="T36">
        <v>4.6060999999999996</v>
      </c>
      <c r="U36">
        <v>4.882479</v>
      </c>
      <c r="V36">
        <v>5.1729700000000003</v>
      </c>
      <c r="W36">
        <v>5.4755520000000004</v>
      </c>
      <c r="X36">
        <v>5.8137860000000003</v>
      </c>
      <c r="Y36">
        <v>6.1559400000000002</v>
      </c>
      <c r="Z36">
        <v>6.5327320000000002</v>
      </c>
      <c r="AA36">
        <v>6.9511770000000004</v>
      </c>
      <c r="AB36">
        <v>7.4007990000000001</v>
      </c>
      <c r="AC36">
        <v>7.8659059999999998</v>
      </c>
      <c r="AD36">
        <v>8.3412609999999994</v>
      </c>
      <c r="AE36">
        <v>8.8208699999999993</v>
      </c>
      <c r="AF36">
        <v>9.3886610000000008</v>
      </c>
      <c r="AG36">
        <v>9.9357009999999999</v>
      </c>
      <c r="AH36">
        <v>10.595715999999999</v>
      </c>
      <c r="AI36">
        <v>11.273277999999999</v>
      </c>
      <c r="AJ36" s="34">
        <v>6.7000000000000004E-2</v>
      </c>
    </row>
    <row r="37" spans="1:36">
      <c r="A37" t="s">
        <v>287</v>
      </c>
      <c r="B37" t="s">
        <v>308</v>
      </c>
      <c r="C37" t="s">
        <v>1054</v>
      </c>
      <c r="D37" t="s">
        <v>399</v>
      </c>
      <c r="E37">
        <v>0.104337</v>
      </c>
      <c r="F37">
        <v>0.18720300000000001</v>
      </c>
      <c r="G37">
        <v>0.28432099999999999</v>
      </c>
      <c r="H37">
        <v>0.38236300000000001</v>
      </c>
      <c r="I37">
        <v>0.48264899999999999</v>
      </c>
      <c r="J37">
        <v>0.58237399999999995</v>
      </c>
      <c r="K37">
        <v>0.67460100000000001</v>
      </c>
      <c r="L37">
        <v>0.76078599999999996</v>
      </c>
      <c r="M37">
        <v>0.84668500000000002</v>
      </c>
      <c r="N37">
        <v>0.93156600000000001</v>
      </c>
      <c r="O37">
        <v>1.0170840000000001</v>
      </c>
      <c r="P37">
        <v>1.102792</v>
      </c>
      <c r="Q37">
        <v>1.1890970000000001</v>
      </c>
      <c r="R37">
        <v>1.2739339999999999</v>
      </c>
      <c r="S37">
        <v>1.362117</v>
      </c>
      <c r="T37">
        <v>1.4562269999999999</v>
      </c>
      <c r="U37">
        <v>1.5505660000000001</v>
      </c>
      <c r="V37">
        <v>1.646846</v>
      </c>
      <c r="W37">
        <v>1.7500290000000001</v>
      </c>
      <c r="X37">
        <v>1.857691</v>
      </c>
      <c r="Y37">
        <v>1.9673430000000001</v>
      </c>
      <c r="Z37">
        <v>2.0849790000000001</v>
      </c>
      <c r="AA37">
        <v>2.2092429999999998</v>
      </c>
      <c r="AB37">
        <v>2.3414510000000002</v>
      </c>
      <c r="AC37">
        <v>2.4718429999999998</v>
      </c>
      <c r="AD37">
        <v>2.6084999999999998</v>
      </c>
      <c r="AE37">
        <v>2.7454830000000001</v>
      </c>
      <c r="AF37">
        <v>2.8877809999999999</v>
      </c>
      <c r="AG37">
        <v>3.0411609999999998</v>
      </c>
      <c r="AH37">
        <v>3.2039970000000002</v>
      </c>
      <c r="AI37">
        <v>3.3789479999999998</v>
      </c>
      <c r="AJ37" s="34">
        <v>0.123</v>
      </c>
    </row>
    <row r="38" spans="1:36">
      <c r="A38" t="s">
        <v>289</v>
      </c>
      <c r="B38" t="s">
        <v>309</v>
      </c>
      <c r="C38" t="s">
        <v>1055</v>
      </c>
      <c r="D38" t="s">
        <v>399</v>
      </c>
      <c r="E38">
        <v>0.13279199999999999</v>
      </c>
      <c r="F38">
        <v>0.25992599999999999</v>
      </c>
      <c r="G38">
        <v>0.41427199999999997</v>
      </c>
      <c r="H38">
        <v>0.57395099999999999</v>
      </c>
      <c r="I38">
        <v>0.73885999999999996</v>
      </c>
      <c r="J38">
        <v>0.90507099999999996</v>
      </c>
      <c r="K38">
        <v>1.0615019999999999</v>
      </c>
      <c r="L38">
        <v>1.208407</v>
      </c>
      <c r="M38">
        <v>1.3531470000000001</v>
      </c>
      <c r="N38">
        <v>1.4976320000000001</v>
      </c>
      <c r="O38">
        <v>1.6450830000000001</v>
      </c>
      <c r="P38">
        <v>1.7943979999999999</v>
      </c>
      <c r="Q38">
        <v>1.9460789999999999</v>
      </c>
      <c r="R38">
        <v>2.0954999999999999</v>
      </c>
      <c r="S38">
        <v>2.2496239999999998</v>
      </c>
      <c r="T38">
        <v>2.4129040000000002</v>
      </c>
      <c r="U38">
        <v>2.577223</v>
      </c>
      <c r="V38">
        <v>2.7436950000000002</v>
      </c>
      <c r="W38">
        <v>2.9192119999999999</v>
      </c>
      <c r="X38">
        <v>3.1030730000000002</v>
      </c>
      <c r="Y38">
        <v>3.2931789999999999</v>
      </c>
      <c r="Z38">
        <v>3.4983490000000002</v>
      </c>
      <c r="AA38">
        <v>3.715147</v>
      </c>
      <c r="AB38">
        <v>3.9479099999999998</v>
      </c>
      <c r="AC38">
        <v>4.1795629999999999</v>
      </c>
      <c r="AD38">
        <v>4.4228500000000004</v>
      </c>
      <c r="AE38">
        <v>4.6686129999999997</v>
      </c>
      <c r="AF38">
        <v>4.9224540000000001</v>
      </c>
      <c r="AG38">
        <v>5.1942959999999996</v>
      </c>
      <c r="AH38">
        <v>5.4856660000000002</v>
      </c>
      <c r="AI38">
        <v>5.799258</v>
      </c>
      <c r="AJ38" s="34">
        <v>0.13400000000000001</v>
      </c>
    </row>
    <row r="39" spans="1:36">
      <c r="A39" t="s">
        <v>310</v>
      </c>
      <c r="B39" t="s">
        <v>311</v>
      </c>
      <c r="C39" t="s">
        <v>1056</v>
      </c>
      <c r="D39" t="s">
        <v>399</v>
      </c>
      <c r="E39">
        <v>432.32916299999999</v>
      </c>
      <c r="F39">
        <v>455.800568</v>
      </c>
      <c r="G39">
        <v>457.32019000000003</v>
      </c>
      <c r="H39">
        <v>454.817566</v>
      </c>
      <c r="I39">
        <v>451.84664900000001</v>
      </c>
      <c r="J39">
        <v>435.03866599999998</v>
      </c>
      <c r="K39">
        <v>437.54751599999997</v>
      </c>
      <c r="L39">
        <v>434.49981700000001</v>
      </c>
      <c r="M39">
        <v>437.068939</v>
      </c>
      <c r="N39">
        <v>438.99456800000002</v>
      </c>
      <c r="O39">
        <v>440.98004200000003</v>
      </c>
      <c r="P39">
        <v>441.53027300000002</v>
      </c>
      <c r="Q39">
        <v>441.40081800000002</v>
      </c>
      <c r="R39">
        <v>442.16769399999998</v>
      </c>
      <c r="S39">
        <v>441.50204500000001</v>
      </c>
      <c r="T39">
        <v>442.37979100000001</v>
      </c>
      <c r="U39">
        <v>443.02426100000002</v>
      </c>
      <c r="V39">
        <v>443.14712500000002</v>
      </c>
      <c r="W39">
        <v>441.33752399999997</v>
      </c>
      <c r="X39">
        <v>442.94101000000001</v>
      </c>
      <c r="Y39">
        <v>441.565338</v>
      </c>
      <c r="Z39">
        <v>441.80859400000003</v>
      </c>
      <c r="AA39">
        <v>443.27572600000002</v>
      </c>
      <c r="AB39">
        <v>445.72418199999998</v>
      </c>
      <c r="AC39">
        <v>443.77713</v>
      </c>
      <c r="AD39">
        <v>444.37200899999999</v>
      </c>
      <c r="AE39">
        <v>443.88855000000001</v>
      </c>
      <c r="AF39">
        <v>444.473389</v>
      </c>
      <c r="AG39">
        <v>444.99792500000001</v>
      </c>
      <c r="AH39">
        <v>445.721161</v>
      </c>
      <c r="AI39">
        <v>448.215576</v>
      </c>
      <c r="AJ39" s="34">
        <v>1E-3</v>
      </c>
    </row>
    <row r="40" spans="1:36">
      <c r="A40" t="s">
        <v>281</v>
      </c>
      <c r="B40" t="s">
        <v>312</v>
      </c>
      <c r="C40" t="s">
        <v>1057</v>
      </c>
      <c r="D40" t="s">
        <v>399</v>
      </c>
      <c r="E40">
        <v>431.86648600000001</v>
      </c>
      <c r="F40">
        <v>455.31277499999999</v>
      </c>
      <c r="G40">
        <v>455.85299700000002</v>
      </c>
      <c r="H40">
        <v>451.90289300000001</v>
      </c>
      <c r="I40">
        <v>447.02917500000001</v>
      </c>
      <c r="J40">
        <v>428.09738199999998</v>
      </c>
      <c r="K40">
        <v>426.76123000000001</v>
      </c>
      <c r="L40">
        <v>418.56616200000002</v>
      </c>
      <c r="M40">
        <v>414.38458300000002</v>
      </c>
      <c r="N40">
        <v>408.179169</v>
      </c>
      <c r="O40">
        <v>400.68405200000001</v>
      </c>
      <c r="P40">
        <v>392.03097500000001</v>
      </c>
      <c r="Q40">
        <v>382.96151700000001</v>
      </c>
      <c r="R40">
        <v>374.84906000000001</v>
      </c>
      <c r="S40">
        <v>365.70837399999999</v>
      </c>
      <c r="T40">
        <v>358.02682499999997</v>
      </c>
      <c r="U40">
        <v>350.32076999999998</v>
      </c>
      <c r="V40">
        <v>342.37686200000002</v>
      </c>
      <c r="W40">
        <v>333.15429699999999</v>
      </c>
      <c r="X40">
        <v>326.692047</v>
      </c>
      <c r="Y40">
        <v>318.20410199999998</v>
      </c>
      <c r="Z40">
        <v>311.07351699999998</v>
      </c>
      <c r="AA40">
        <v>304.94457999999997</v>
      </c>
      <c r="AB40">
        <v>299.59271200000001</v>
      </c>
      <c r="AC40">
        <v>291.43927000000002</v>
      </c>
      <c r="AD40">
        <v>285.13330100000002</v>
      </c>
      <c r="AE40">
        <v>278.28723100000002</v>
      </c>
      <c r="AF40">
        <v>272.259613</v>
      </c>
      <c r="AG40">
        <v>266.32595800000001</v>
      </c>
      <c r="AH40">
        <v>260.63748199999998</v>
      </c>
      <c r="AI40">
        <v>256.08175699999998</v>
      </c>
      <c r="AJ40" s="34">
        <v>-1.7000000000000001E-2</v>
      </c>
    </row>
    <row r="41" spans="1:36">
      <c r="A41" t="s">
        <v>313</v>
      </c>
      <c r="B41" t="s">
        <v>314</v>
      </c>
      <c r="C41" t="s">
        <v>1058</v>
      </c>
      <c r="D41" t="s">
        <v>399</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17</v>
      </c>
    </row>
    <row r="42" spans="1:36">
      <c r="A42" t="s">
        <v>315</v>
      </c>
      <c r="B42" t="s">
        <v>316</v>
      </c>
      <c r="C42" t="s">
        <v>1059</v>
      </c>
      <c r="D42" t="s">
        <v>399</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t="s">
        <v>17</v>
      </c>
    </row>
    <row r="43" spans="1:36">
      <c r="A43" t="s">
        <v>317</v>
      </c>
      <c r="B43" t="s">
        <v>318</v>
      </c>
      <c r="C43" t="s">
        <v>1060</v>
      </c>
      <c r="D43" t="s">
        <v>399</v>
      </c>
      <c r="E43">
        <v>0.462669</v>
      </c>
      <c r="F43">
        <v>0.48778700000000003</v>
      </c>
      <c r="G43">
        <v>1.467193</v>
      </c>
      <c r="H43">
        <v>2.9146839999999998</v>
      </c>
      <c r="I43">
        <v>4.8174729999999997</v>
      </c>
      <c r="J43">
        <v>6.9412919999999998</v>
      </c>
      <c r="K43">
        <v>10.786287</v>
      </c>
      <c r="L43">
        <v>15.933652</v>
      </c>
      <c r="M43">
        <v>22.684350999999999</v>
      </c>
      <c r="N43">
        <v>30.815408999999999</v>
      </c>
      <c r="O43">
        <v>40.295997999999997</v>
      </c>
      <c r="P43">
        <v>49.499310000000001</v>
      </c>
      <c r="Q43">
        <v>58.439315999999998</v>
      </c>
      <c r="R43">
        <v>67.318634000000003</v>
      </c>
      <c r="S43">
        <v>75.793678</v>
      </c>
      <c r="T43">
        <v>84.352965999999995</v>
      </c>
      <c r="U43">
        <v>92.703484000000003</v>
      </c>
      <c r="V43">
        <v>100.770264</v>
      </c>
      <c r="W43">
        <v>108.183212</v>
      </c>
      <c r="X43">
        <v>116.248955</v>
      </c>
      <c r="Y43">
        <v>123.361244</v>
      </c>
      <c r="Z43">
        <v>130.73509200000001</v>
      </c>
      <c r="AA43">
        <v>138.33114599999999</v>
      </c>
      <c r="AB43">
        <v>146.13145399999999</v>
      </c>
      <c r="AC43">
        <v>152.33786000000001</v>
      </c>
      <c r="AD43">
        <v>159.238708</v>
      </c>
      <c r="AE43">
        <v>165.60131799999999</v>
      </c>
      <c r="AF43">
        <v>172.21379099999999</v>
      </c>
      <c r="AG43">
        <v>178.67195100000001</v>
      </c>
      <c r="AH43">
        <v>185.08367899999999</v>
      </c>
      <c r="AI43">
        <v>192.133804</v>
      </c>
      <c r="AJ43" s="34">
        <v>0.223</v>
      </c>
    </row>
    <row r="44" spans="1:36">
      <c r="A44" t="s">
        <v>30</v>
      </c>
      <c r="B44" t="s">
        <v>319</v>
      </c>
      <c r="C44" t="s">
        <v>1061</v>
      </c>
      <c r="D44" t="s">
        <v>399</v>
      </c>
      <c r="E44">
        <v>77.343406999999999</v>
      </c>
      <c r="F44">
        <v>79.141402999999997</v>
      </c>
      <c r="G44">
        <v>78.228263999999996</v>
      </c>
      <c r="H44">
        <v>77.350043999999997</v>
      </c>
      <c r="I44">
        <v>76.446533000000002</v>
      </c>
      <c r="J44">
        <v>75.055572999999995</v>
      </c>
      <c r="K44">
        <v>73.204680999999994</v>
      </c>
      <c r="L44">
        <v>71.058418000000003</v>
      </c>
      <c r="M44">
        <v>68.994972000000004</v>
      </c>
      <c r="N44">
        <v>66.833633000000006</v>
      </c>
      <c r="O44">
        <v>64.753128000000004</v>
      </c>
      <c r="P44">
        <v>63.638058000000001</v>
      </c>
      <c r="Q44">
        <v>62.605038</v>
      </c>
      <c r="R44">
        <v>61.510983000000003</v>
      </c>
      <c r="S44">
        <v>60.561947000000004</v>
      </c>
      <c r="T44">
        <v>59.665359000000002</v>
      </c>
      <c r="U44">
        <v>58.721435999999997</v>
      </c>
      <c r="V44">
        <v>57.711258000000001</v>
      </c>
      <c r="W44">
        <v>56.658974000000001</v>
      </c>
      <c r="X44">
        <v>55.745102000000003</v>
      </c>
      <c r="Y44">
        <v>54.692238000000003</v>
      </c>
      <c r="Z44">
        <v>54.265388000000002</v>
      </c>
      <c r="AA44">
        <v>53.873783000000003</v>
      </c>
      <c r="AB44">
        <v>53.634262</v>
      </c>
      <c r="AC44">
        <v>53.239913999999999</v>
      </c>
      <c r="AD44">
        <v>52.872860000000003</v>
      </c>
      <c r="AE44">
        <v>52.373196</v>
      </c>
      <c r="AF44">
        <v>51.890906999999999</v>
      </c>
      <c r="AG44">
        <v>51.370387999999998</v>
      </c>
      <c r="AH44">
        <v>50.910122000000001</v>
      </c>
      <c r="AI44">
        <v>50.533489000000003</v>
      </c>
      <c r="AJ44" s="34">
        <v>-1.4E-2</v>
      </c>
    </row>
    <row r="45" spans="1:36">
      <c r="A45" t="s">
        <v>281</v>
      </c>
      <c r="B45" t="s">
        <v>320</v>
      </c>
      <c r="C45" t="s">
        <v>1062</v>
      </c>
      <c r="D45" t="s">
        <v>399</v>
      </c>
      <c r="E45">
        <v>75.191635000000005</v>
      </c>
      <c r="F45">
        <v>76.9589</v>
      </c>
      <c r="G45">
        <v>76.098526000000007</v>
      </c>
      <c r="H45">
        <v>75.27037</v>
      </c>
      <c r="I45">
        <v>74.415176000000002</v>
      </c>
      <c r="J45">
        <v>73.084762999999995</v>
      </c>
      <c r="K45">
        <v>71.302963000000005</v>
      </c>
      <c r="L45">
        <v>69.233092999999997</v>
      </c>
      <c r="M45">
        <v>67.242203000000003</v>
      </c>
      <c r="N45">
        <v>65.154494999999997</v>
      </c>
      <c r="O45">
        <v>63.145538000000002</v>
      </c>
      <c r="P45">
        <v>62.077964999999999</v>
      </c>
      <c r="Q45">
        <v>61.089278999999998</v>
      </c>
      <c r="R45">
        <v>60.040740999999997</v>
      </c>
      <c r="S45">
        <v>59.132660000000001</v>
      </c>
      <c r="T45">
        <v>58.274765000000002</v>
      </c>
      <c r="U45">
        <v>57.367573</v>
      </c>
      <c r="V45">
        <v>56.396614</v>
      </c>
      <c r="W45">
        <v>55.386253000000004</v>
      </c>
      <c r="X45">
        <v>54.511924999999998</v>
      </c>
      <c r="Y45">
        <v>53.470908999999999</v>
      </c>
      <c r="Z45">
        <v>52.990333999999997</v>
      </c>
      <c r="AA45">
        <v>52.540813</v>
      </c>
      <c r="AB45">
        <v>52.235802</v>
      </c>
      <c r="AC45">
        <v>51.775986000000003</v>
      </c>
      <c r="AD45">
        <v>51.338679999999997</v>
      </c>
      <c r="AE45">
        <v>50.768425000000001</v>
      </c>
      <c r="AF45">
        <v>50.210804000000003</v>
      </c>
      <c r="AG45">
        <v>49.611865999999999</v>
      </c>
      <c r="AH45">
        <v>49.066448000000001</v>
      </c>
      <c r="AI45">
        <v>48.596412999999998</v>
      </c>
      <c r="AJ45" s="34">
        <v>-1.4E-2</v>
      </c>
    </row>
    <row r="46" spans="1:36">
      <c r="A46" t="s">
        <v>321</v>
      </c>
      <c r="B46" t="s">
        <v>322</v>
      </c>
      <c r="C46" t="s">
        <v>1063</v>
      </c>
      <c r="D46" t="s">
        <v>399</v>
      </c>
      <c r="E46">
        <v>1.7463169999999999</v>
      </c>
      <c r="F46">
        <v>1.7177500000000001</v>
      </c>
      <c r="G46">
        <v>1.622441</v>
      </c>
      <c r="H46">
        <v>1.5316080000000001</v>
      </c>
      <c r="I46">
        <v>1.4458219999999999</v>
      </c>
      <c r="J46">
        <v>1.3535349999999999</v>
      </c>
      <c r="K46">
        <v>1.2628820000000001</v>
      </c>
      <c r="L46">
        <v>1.1675450000000001</v>
      </c>
      <c r="M46">
        <v>1.07799</v>
      </c>
      <c r="N46">
        <v>0.99074499999999999</v>
      </c>
      <c r="O46">
        <v>0.90485899999999997</v>
      </c>
      <c r="P46">
        <v>0.83253600000000005</v>
      </c>
      <c r="Q46">
        <v>0.76458099999999996</v>
      </c>
      <c r="R46">
        <v>0.69626699999999997</v>
      </c>
      <c r="S46">
        <v>0.63292599999999999</v>
      </c>
      <c r="T46">
        <v>0.57323100000000005</v>
      </c>
      <c r="U46">
        <v>0.52168000000000003</v>
      </c>
      <c r="V46">
        <v>0.46667500000000001</v>
      </c>
      <c r="W46">
        <v>0.40619699999999997</v>
      </c>
      <c r="X46">
        <v>0.34445199999999998</v>
      </c>
      <c r="Y46">
        <v>0.289381</v>
      </c>
      <c r="Z46">
        <v>0.28704800000000003</v>
      </c>
      <c r="AA46">
        <v>0.28491499999999997</v>
      </c>
      <c r="AB46">
        <v>0.283605</v>
      </c>
      <c r="AC46">
        <v>0.28147299999999997</v>
      </c>
      <c r="AD46">
        <v>0.27944799999999997</v>
      </c>
      <c r="AE46">
        <v>0.27677400000000002</v>
      </c>
      <c r="AF46">
        <v>0.27421899999999999</v>
      </c>
      <c r="AG46">
        <v>0.27142100000000002</v>
      </c>
      <c r="AH46">
        <v>0.268957</v>
      </c>
      <c r="AI46">
        <v>0.26695799999999997</v>
      </c>
      <c r="AJ46" s="34">
        <v>-6.0999999999999999E-2</v>
      </c>
    </row>
    <row r="47" spans="1:36">
      <c r="A47" t="s">
        <v>315</v>
      </c>
      <c r="B47" t="s">
        <v>323</v>
      </c>
      <c r="C47" t="s">
        <v>1064</v>
      </c>
      <c r="D47" t="s">
        <v>399</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17</v>
      </c>
    </row>
    <row r="48" spans="1:36">
      <c r="A48" t="s">
        <v>317</v>
      </c>
      <c r="B48" t="s">
        <v>324</v>
      </c>
      <c r="C48" t="s">
        <v>1065</v>
      </c>
      <c r="D48" t="s">
        <v>399</v>
      </c>
      <c r="E48">
        <v>0.40545300000000001</v>
      </c>
      <c r="F48">
        <v>0.46474900000000002</v>
      </c>
      <c r="G48">
        <v>0.50729500000000005</v>
      </c>
      <c r="H48">
        <v>0.54806900000000003</v>
      </c>
      <c r="I48">
        <v>0.585534</v>
      </c>
      <c r="J48">
        <v>0.617282</v>
      </c>
      <c r="K48">
        <v>0.63884099999999999</v>
      </c>
      <c r="L48">
        <v>0.65778499999999995</v>
      </c>
      <c r="M48">
        <v>0.67478000000000005</v>
      </c>
      <c r="N48">
        <v>0.68839099999999998</v>
      </c>
      <c r="O48">
        <v>0.70272500000000004</v>
      </c>
      <c r="P48">
        <v>0.72755800000000004</v>
      </c>
      <c r="Q48">
        <v>0.75117999999999996</v>
      </c>
      <c r="R48">
        <v>0.77397400000000005</v>
      </c>
      <c r="S48">
        <v>0.79636099999999999</v>
      </c>
      <c r="T48">
        <v>0.81736399999999998</v>
      </c>
      <c r="U48">
        <v>0.83218199999999998</v>
      </c>
      <c r="V48">
        <v>0.84796899999999997</v>
      </c>
      <c r="W48">
        <v>0.86652399999999996</v>
      </c>
      <c r="X48">
        <v>0.88872399999999996</v>
      </c>
      <c r="Y48">
        <v>0.931948</v>
      </c>
      <c r="Z48">
        <v>0.98800500000000002</v>
      </c>
      <c r="AA48">
        <v>1.0480560000000001</v>
      </c>
      <c r="AB48">
        <v>1.114857</v>
      </c>
      <c r="AC48">
        <v>1.182455</v>
      </c>
      <c r="AD48">
        <v>1.254731</v>
      </c>
      <c r="AE48">
        <v>1.3279970000000001</v>
      </c>
      <c r="AF48">
        <v>1.405883</v>
      </c>
      <c r="AG48">
        <v>1.4871030000000001</v>
      </c>
      <c r="AH48">
        <v>1.5747169999999999</v>
      </c>
      <c r="AI48">
        <v>1.67012</v>
      </c>
      <c r="AJ48" s="34">
        <v>4.8000000000000001E-2</v>
      </c>
    </row>
    <row r="49" spans="1:36">
      <c r="A49" t="s">
        <v>29</v>
      </c>
      <c r="B49" t="s">
        <v>325</v>
      </c>
      <c r="C49" t="s">
        <v>1066</v>
      </c>
      <c r="D49" t="s">
        <v>399</v>
      </c>
      <c r="E49">
        <v>855.88696300000004</v>
      </c>
      <c r="F49">
        <v>881.46478300000001</v>
      </c>
      <c r="G49">
        <v>973.99792500000001</v>
      </c>
      <c r="H49">
        <v>992.19335899999999</v>
      </c>
      <c r="I49">
        <v>941.40234399999997</v>
      </c>
      <c r="J49">
        <v>944.55212400000005</v>
      </c>
      <c r="K49">
        <v>956.48107900000002</v>
      </c>
      <c r="L49">
        <v>933.81225600000005</v>
      </c>
      <c r="M49">
        <v>934.80480999999997</v>
      </c>
      <c r="N49">
        <v>926.79559300000005</v>
      </c>
      <c r="O49">
        <v>929.260132</v>
      </c>
      <c r="P49">
        <v>946.32806400000004</v>
      </c>
      <c r="Q49">
        <v>931.56585700000005</v>
      </c>
      <c r="R49">
        <v>932.01617399999998</v>
      </c>
      <c r="S49">
        <v>929.67706299999998</v>
      </c>
      <c r="T49">
        <v>944.40856900000006</v>
      </c>
      <c r="U49">
        <v>930.07336399999997</v>
      </c>
      <c r="V49">
        <v>929.56103499999995</v>
      </c>
      <c r="W49">
        <v>939.66064500000005</v>
      </c>
      <c r="X49">
        <v>926.16308600000002</v>
      </c>
      <c r="Y49">
        <v>924.42919900000004</v>
      </c>
      <c r="Z49">
        <v>937.03515600000003</v>
      </c>
      <c r="AA49">
        <v>921.13324</v>
      </c>
      <c r="AB49">
        <v>920.339966</v>
      </c>
      <c r="AC49">
        <v>913.82855199999995</v>
      </c>
      <c r="AD49">
        <v>914.23266599999999</v>
      </c>
      <c r="AE49">
        <v>910.465149</v>
      </c>
      <c r="AF49">
        <v>908.20611599999995</v>
      </c>
      <c r="AG49">
        <v>908.68933100000004</v>
      </c>
      <c r="AH49">
        <v>907.33239700000001</v>
      </c>
      <c r="AI49">
        <v>904.86450200000002</v>
      </c>
      <c r="AJ49" s="34">
        <v>2E-3</v>
      </c>
    </row>
    <row r="50" spans="1:36">
      <c r="A50" t="s">
        <v>281</v>
      </c>
      <c r="B50" t="s">
        <v>326</v>
      </c>
      <c r="C50" t="s">
        <v>1067</v>
      </c>
      <c r="D50" t="s">
        <v>399</v>
      </c>
      <c r="E50">
        <v>425.03616299999999</v>
      </c>
      <c r="F50">
        <v>370.24560500000001</v>
      </c>
      <c r="G50">
        <v>252.653122</v>
      </c>
      <c r="H50">
        <v>226.24581900000001</v>
      </c>
      <c r="I50">
        <v>293.446594</v>
      </c>
      <c r="J50">
        <v>287.95434599999999</v>
      </c>
      <c r="K50">
        <v>269.74572799999999</v>
      </c>
      <c r="L50">
        <v>298.33557100000002</v>
      </c>
      <c r="M50">
        <v>297.11917099999999</v>
      </c>
      <c r="N50">
        <v>307.34466600000002</v>
      </c>
      <c r="O50">
        <v>308.88790899999998</v>
      </c>
      <c r="P50">
        <v>287.654358</v>
      </c>
      <c r="Q50">
        <v>306.24054000000001</v>
      </c>
      <c r="R50">
        <v>305.51928700000002</v>
      </c>
      <c r="S50">
        <v>308.330963</v>
      </c>
      <c r="T50">
        <v>291.13928199999998</v>
      </c>
      <c r="U50">
        <v>309.98889200000002</v>
      </c>
      <c r="V50">
        <v>310.407532</v>
      </c>
      <c r="W50">
        <v>296.98941000000002</v>
      </c>
      <c r="X50">
        <v>313.76461799999998</v>
      </c>
      <c r="Y50">
        <v>312.93249500000002</v>
      </c>
      <c r="Z50">
        <v>296.40905800000002</v>
      </c>
      <c r="AA50">
        <v>313.66189600000001</v>
      </c>
      <c r="AB50">
        <v>313.04077100000001</v>
      </c>
      <c r="AC50">
        <v>318.13922100000002</v>
      </c>
      <c r="AD50">
        <v>314.39709499999998</v>
      </c>
      <c r="AE50">
        <v>316.72891199999998</v>
      </c>
      <c r="AF50">
        <v>317.82919299999998</v>
      </c>
      <c r="AG50">
        <v>316.59680200000003</v>
      </c>
      <c r="AH50">
        <v>315.79705799999999</v>
      </c>
      <c r="AI50">
        <v>316.30053700000002</v>
      </c>
      <c r="AJ50" s="34">
        <v>-0.01</v>
      </c>
    </row>
    <row r="51" spans="1:36">
      <c r="A51" t="s">
        <v>321</v>
      </c>
      <c r="B51" t="s">
        <v>327</v>
      </c>
      <c r="C51" t="s">
        <v>1068</v>
      </c>
      <c r="D51" t="s">
        <v>399</v>
      </c>
      <c r="E51">
        <v>413.53491200000002</v>
      </c>
      <c r="F51">
        <v>474.50048800000002</v>
      </c>
      <c r="G51">
        <v>704.24414100000001</v>
      </c>
      <c r="H51">
        <v>747.77252199999998</v>
      </c>
      <c r="I51">
        <v>617.69500700000003</v>
      </c>
      <c r="J51">
        <v>623.54443400000002</v>
      </c>
      <c r="K51">
        <v>651.77941899999996</v>
      </c>
      <c r="L51">
        <v>593.12518299999999</v>
      </c>
      <c r="M51">
        <v>594.11492899999996</v>
      </c>
      <c r="N51">
        <v>572.40936299999998</v>
      </c>
      <c r="O51">
        <v>577.09655799999996</v>
      </c>
      <c r="P51">
        <v>618.64599599999997</v>
      </c>
      <c r="Q51">
        <v>579.948486</v>
      </c>
      <c r="R51">
        <v>579.65319799999997</v>
      </c>
      <c r="S51">
        <v>572.24395800000002</v>
      </c>
      <c r="T51">
        <v>607.745361</v>
      </c>
      <c r="U51">
        <v>570.14923099999999</v>
      </c>
      <c r="V51">
        <v>567.50323500000002</v>
      </c>
      <c r="W51">
        <v>591.57428000000004</v>
      </c>
      <c r="X51">
        <v>556.13769500000001</v>
      </c>
      <c r="Y51">
        <v>550.32708700000001</v>
      </c>
      <c r="Z51">
        <v>580.63720699999999</v>
      </c>
      <c r="AA51">
        <v>539.14996299999996</v>
      </c>
      <c r="AB51">
        <v>535.70849599999997</v>
      </c>
      <c r="AC51">
        <v>517.95916699999998</v>
      </c>
      <c r="AD51">
        <v>517.56463599999995</v>
      </c>
      <c r="AE51">
        <v>506.65536500000002</v>
      </c>
      <c r="AF51">
        <v>499.68572999999998</v>
      </c>
      <c r="AG51">
        <v>499.529877</v>
      </c>
      <c r="AH51">
        <v>494.734039</v>
      </c>
      <c r="AI51">
        <v>487.25003099999998</v>
      </c>
      <c r="AJ51" s="34">
        <v>5.0000000000000001E-3</v>
      </c>
    </row>
    <row r="52" spans="1:36">
      <c r="A52" t="s">
        <v>315</v>
      </c>
      <c r="B52" t="s">
        <v>328</v>
      </c>
      <c r="C52" t="s">
        <v>1069</v>
      </c>
      <c r="D52" t="s">
        <v>399</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17</v>
      </c>
    </row>
    <row r="53" spans="1:36">
      <c r="A53" t="s">
        <v>317</v>
      </c>
      <c r="B53" t="s">
        <v>329</v>
      </c>
      <c r="C53" t="s">
        <v>1070</v>
      </c>
      <c r="D53" t="s">
        <v>399</v>
      </c>
      <c r="E53">
        <v>17.315902999999999</v>
      </c>
      <c r="F53">
        <v>36.718674</v>
      </c>
      <c r="G53">
        <v>17.100639000000001</v>
      </c>
      <c r="H53">
        <v>18.175018000000001</v>
      </c>
      <c r="I53">
        <v>30.260731</v>
      </c>
      <c r="J53">
        <v>33.053322000000001</v>
      </c>
      <c r="K53">
        <v>34.955939999999998</v>
      </c>
      <c r="L53">
        <v>42.351486000000001</v>
      </c>
      <c r="M53">
        <v>43.570652000000003</v>
      </c>
      <c r="N53">
        <v>47.041564999999999</v>
      </c>
      <c r="O53">
        <v>43.275649999999999</v>
      </c>
      <c r="P53">
        <v>40.027729000000001</v>
      </c>
      <c r="Q53">
        <v>45.376812000000001</v>
      </c>
      <c r="R53">
        <v>46.843704000000002</v>
      </c>
      <c r="S53">
        <v>49.102119000000002</v>
      </c>
      <c r="T53">
        <v>45.52393</v>
      </c>
      <c r="U53">
        <v>49.935234000000001</v>
      </c>
      <c r="V53">
        <v>51.650298999999997</v>
      </c>
      <c r="W53">
        <v>51.096953999999997</v>
      </c>
      <c r="X53">
        <v>56.260711999999998</v>
      </c>
      <c r="Y53">
        <v>61.169593999999996</v>
      </c>
      <c r="Z53">
        <v>59.988880000000002</v>
      </c>
      <c r="AA53">
        <v>68.321358000000004</v>
      </c>
      <c r="AB53">
        <v>71.590667999999994</v>
      </c>
      <c r="AC53">
        <v>77.730148</v>
      </c>
      <c r="AD53">
        <v>82.270934999999994</v>
      </c>
      <c r="AE53">
        <v>87.080887000000004</v>
      </c>
      <c r="AF53">
        <v>90.691199999999995</v>
      </c>
      <c r="AG53">
        <v>92.562622000000005</v>
      </c>
      <c r="AH53">
        <v>96.801299999999998</v>
      </c>
      <c r="AI53">
        <v>101.31399500000001</v>
      </c>
      <c r="AJ53" s="34">
        <v>6.0999999999999999E-2</v>
      </c>
    </row>
    <row r="54" spans="1:36">
      <c r="A54" t="s">
        <v>195</v>
      </c>
      <c r="B54" t="s">
        <v>330</v>
      </c>
      <c r="C54" t="s">
        <v>1071</v>
      </c>
      <c r="D54" t="s">
        <v>399</v>
      </c>
      <c r="E54">
        <v>1860.4852289999999</v>
      </c>
      <c r="F54">
        <v>2530.984375</v>
      </c>
      <c r="G54">
        <v>2826.3454590000001</v>
      </c>
      <c r="H54">
        <v>2963.3054200000001</v>
      </c>
      <c r="I54">
        <v>3051.767578</v>
      </c>
      <c r="J54">
        <v>3120.2192380000001</v>
      </c>
      <c r="K54">
        <v>3144.2416990000002</v>
      </c>
      <c r="L54">
        <v>3161.6291500000002</v>
      </c>
      <c r="M54">
        <v>3182.7919919999999</v>
      </c>
      <c r="N54">
        <v>3201.8508299999999</v>
      </c>
      <c r="O54">
        <v>3222.4721679999998</v>
      </c>
      <c r="P54">
        <v>3248.7070309999999</v>
      </c>
      <c r="Q54">
        <v>3287.2993160000001</v>
      </c>
      <c r="R54">
        <v>3325.2963869999999</v>
      </c>
      <c r="S54">
        <v>3367.7897950000001</v>
      </c>
      <c r="T54">
        <v>3416.8146969999998</v>
      </c>
      <c r="U54">
        <v>3457.4729000000002</v>
      </c>
      <c r="V54">
        <v>3492.2021479999999</v>
      </c>
      <c r="W54">
        <v>3528.9045409999999</v>
      </c>
      <c r="X54">
        <v>3570.2958979999999</v>
      </c>
      <c r="Y54">
        <v>3622.0219729999999</v>
      </c>
      <c r="Z54">
        <v>3669.8466800000001</v>
      </c>
      <c r="AA54">
        <v>3718.9997560000002</v>
      </c>
      <c r="AB54">
        <v>3765.7592770000001</v>
      </c>
      <c r="AC54">
        <v>3814.1923830000001</v>
      </c>
      <c r="AD54">
        <v>3866.8139649999998</v>
      </c>
      <c r="AE54">
        <v>3914.7517090000001</v>
      </c>
      <c r="AF54">
        <v>3951.3642580000001</v>
      </c>
      <c r="AG54">
        <v>3990.6259770000001</v>
      </c>
      <c r="AH54">
        <v>4026.413086</v>
      </c>
      <c r="AI54">
        <v>4062.8081050000001</v>
      </c>
      <c r="AJ54" s="34">
        <v>2.5999999999999999E-2</v>
      </c>
    </row>
    <row r="55" spans="1:36">
      <c r="A55" t="s">
        <v>331</v>
      </c>
      <c r="B55" t="s">
        <v>332</v>
      </c>
      <c r="C55" t="s">
        <v>1072</v>
      </c>
      <c r="D55" t="s">
        <v>399</v>
      </c>
      <c r="E55">
        <v>1838.034302</v>
      </c>
      <c r="F55">
        <v>2508.5495609999998</v>
      </c>
      <c r="G55">
        <v>2803.923828</v>
      </c>
      <c r="H55">
        <v>2940.8947750000002</v>
      </c>
      <c r="I55">
        <v>3029.3659670000002</v>
      </c>
      <c r="J55">
        <v>3097.8251949999999</v>
      </c>
      <c r="K55">
        <v>3121.8540039999998</v>
      </c>
      <c r="L55">
        <v>3139.2465820000002</v>
      </c>
      <c r="M55">
        <v>3160.4135740000002</v>
      </c>
      <c r="N55">
        <v>3179.4758299999999</v>
      </c>
      <c r="O55">
        <v>3200.1000979999999</v>
      </c>
      <c r="P55">
        <v>3226.3374020000001</v>
      </c>
      <c r="Q55">
        <v>3264.9316410000001</v>
      </c>
      <c r="R55">
        <v>3302.9304200000001</v>
      </c>
      <c r="S55">
        <v>3345.4252929999998</v>
      </c>
      <c r="T55">
        <v>3394.451172</v>
      </c>
      <c r="U55">
        <v>3435.1103520000001</v>
      </c>
      <c r="V55">
        <v>3469.8403320000002</v>
      </c>
      <c r="W55">
        <v>3506.5434570000002</v>
      </c>
      <c r="X55">
        <v>3547.9353030000002</v>
      </c>
      <c r="Y55">
        <v>3599.661865</v>
      </c>
      <c r="Z55">
        <v>3647.4870609999998</v>
      </c>
      <c r="AA55">
        <v>3696.6403810000002</v>
      </c>
      <c r="AB55">
        <v>3743.4001459999999</v>
      </c>
      <c r="AC55">
        <v>3791.8334960000002</v>
      </c>
      <c r="AD55">
        <v>3844.455078</v>
      </c>
      <c r="AE55">
        <v>3892.3930660000001</v>
      </c>
      <c r="AF55">
        <v>3929.005615</v>
      </c>
      <c r="AG55">
        <v>3968.267578</v>
      </c>
      <c r="AH55">
        <v>4004.0546880000002</v>
      </c>
      <c r="AI55">
        <v>4040.4497070000002</v>
      </c>
      <c r="AJ55" s="34">
        <v>2.7E-2</v>
      </c>
    </row>
    <row r="56" spans="1:36">
      <c r="A56" t="s">
        <v>333</v>
      </c>
      <c r="B56" t="s">
        <v>334</v>
      </c>
      <c r="C56" t="s">
        <v>1073</v>
      </c>
      <c r="D56" t="s">
        <v>399</v>
      </c>
      <c r="E56">
        <v>22.450932999999999</v>
      </c>
      <c r="F56">
        <v>22.434891</v>
      </c>
      <c r="G56">
        <v>22.421617999999999</v>
      </c>
      <c r="H56">
        <v>22.410634999999999</v>
      </c>
      <c r="I56">
        <v>22.401547999999998</v>
      </c>
      <c r="J56">
        <v>22.394031999999999</v>
      </c>
      <c r="K56">
        <v>22.387812</v>
      </c>
      <c r="L56">
        <v>22.382666</v>
      </c>
      <c r="M56">
        <v>22.378406999999999</v>
      </c>
      <c r="N56">
        <v>22.374884000000002</v>
      </c>
      <c r="O56">
        <v>22.371969</v>
      </c>
      <c r="P56">
        <v>22.369558000000001</v>
      </c>
      <c r="Q56">
        <v>22.367563000000001</v>
      </c>
      <c r="R56">
        <v>22.365911000000001</v>
      </c>
      <c r="S56">
        <v>22.364546000000001</v>
      </c>
      <c r="T56">
        <v>22.363416999999998</v>
      </c>
      <c r="U56">
        <v>22.362480000000001</v>
      </c>
      <c r="V56">
        <v>22.361708</v>
      </c>
      <c r="W56">
        <v>22.361066999999998</v>
      </c>
      <c r="X56">
        <v>22.360537999999998</v>
      </c>
      <c r="Y56">
        <v>22.360099999999999</v>
      </c>
      <c r="Z56">
        <v>22.359736999999999</v>
      </c>
      <c r="AA56">
        <v>22.359438000000001</v>
      </c>
      <c r="AB56">
        <v>22.359190000000002</v>
      </c>
      <c r="AC56">
        <v>22.358984</v>
      </c>
      <c r="AD56">
        <v>22.358813999999999</v>
      </c>
      <c r="AE56">
        <v>22.358673</v>
      </c>
      <c r="AF56">
        <v>22.358557000000001</v>
      </c>
      <c r="AG56">
        <v>22.358460999999998</v>
      </c>
      <c r="AH56">
        <v>22.358381000000001</v>
      </c>
      <c r="AI56">
        <v>22.358315000000001</v>
      </c>
      <c r="AJ56" s="34">
        <v>0</v>
      </c>
    </row>
    <row r="57" spans="1:36">
      <c r="A57" t="s">
        <v>194</v>
      </c>
      <c r="B57" t="s">
        <v>335</v>
      </c>
      <c r="C57" t="s">
        <v>1074</v>
      </c>
      <c r="D57" t="s">
        <v>399</v>
      </c>
      <c r="E57">
        <v>535.96636999999998</v>
      </c>
      <c r="F57">
        <v>545.01122999999995</v>
      </c>
      <c r="G57">
        <v>545.74865699999998</v>
      </c>
      <c r="H57">
        <v>532.56957999999997</v>
      </c>
      <c r="I57">
        <v>523.88000499999998</v>
      </c>
      <c r="J57">
        <v>523.35650599999997</v>
      </c>
      <c r="K57">
        <v>522.09973100000002</v>
      </c>
      <c r="L57">
        <v>521.93035899999995</v>
      </c>
      <c r="M57">
        <v>524.80780000000004</v>
      </c>
      <c r="N57">
        <v>523.65002400000003</v>
      </c>
      <c r="O57">
        <v>521.66619900000001</v>
      </c>
      <c r="P57">
        <v>521.58520499999997</v>
      </c>
      <c r="Q57">
        <v>522.42028800000003</v>
      </c>
      <c r="R57">
        <v>523.28680399999996</v>
      </c>
      <c r="S57">
        <v>524.16394000000003</v>
      </c>
      <c r="T57">
        <v>525.042419</v>
      </c>
      <c r="U57">
        <v>525.95764199999996</v>
      </c>
      <c r="V57">
        <v>526.90600600000005</v>
      </c>
      <c r="W57">
        <v>527.86682099999996</v>
      </c>
      <c r="X57">
        <v>528.831726</v>
      </c>
      <c r="Y57">
        <v>529.80688499999997</v>
      </c>
      <c r="Z57">
        <v>530.79144299999996</v>
      </c>
      <c r="AA57">
        <v>531.77477999999996</v>
      </c>
      <c r="AB57">
        <v>532.76556400000004</v>
      </c>
      <c r="AC57">
        <v>533.75750700000003</v>
      </c>
      <c r="AD57">
        <v>534.75317399999994</v>
      </c>
      <c r="AE57">
        <v>535.74883999999997</v>
      </c>
      <c r="AF57">
        <v>536.744507</v>
      </c>
      <c r="AG57">
        <v>537.74035600000002</v>
      </c>
      <c r="AH57">
        <v>538.73468000000003</v>
      </c>
      <c r="AI57">
        <v>539.72705099999996</v>
      </c>
      <c r="AJ57" s="34">
        <v>0</v>
      </c>
    </row>
    <row r="58" spans="1:36">
      <c r="A58" t="s">
        <v>336</v>
      </c>
      <c r="B58" t="s">
        <v>337</v>
      </c>
      <c r="C58" t="s">
        <v>1075</v>
      </c>
      <c r="D58" t="s">
        <v>399</v>
      </c>
      <c r="E58">
        <v>401.72967499999999</v>
      </c>
      <c r="F58">
        <v>408.50488300000001</v>
      </c>
      <c r="G58">
        <v>409.04373199999998</v>
      </c>
      <c r="H58">
        <v>399.16329999999999</v>
      </c>
      <c r="I58">
        <v>392.65554800000001</v>
      </c>
      <c r="J58">
        <v>392.26257299999997</v>
      </c>
      <c r="K58">
        <v>391.31887799999998</v>
      </c>
      <c r="L58">
        <v>391.19494600000002</v>
      </c>
      <c r="M58">
        <v>393.351471</v>
      </c>
      <c r="N58">
        <v>392.484711</v>
      </c>
      <c r="O58">
        <v>390.99704000000003</v>
      </c>
      <c r="P58">
        <v>390.933899</v>
      </c>
      <c r="Q58">
        <v>391.56195100000002</v>
      </c>
      <c r="R58">
        <v>392.21130399999998</v>
      </c>
      <c r="S58">
        <v>392.86895800000002</v>
      </c>
      <c r="T58">
        <v>393.52496300000001</v>
      </c>
      <c r="U58">
        <v>394.21295199999997</v>
      </c>
      <c r="V58">
        <v>394.92361499999998</v>
      </c>
      <c r="W58">
        <v>395.64215100000001</v>
      </c>
      <c r="X58">
        <v>396.36755399999998</v>
      </c>
      <c r="Y58">
        <v>397.09851099999997</v>
      </c>
      <c r="Z58">
        <v>397.83429000000001</v>
      </c>
      <c r="AA58">
        <v>398.57382200000001</v>
      </c>
      <c r="AB58">
        <v>399.31634500000001</v>
      </c>
      <c r="AC58">
        <v>400.061035</v>
      </c>
      <c r="AD58">
        <v>400.80715900000001</v>
      </c>
      <c r="AE58">
        <v>401.55407700000001</v>
      </c>
      <c r="AF58">
        <v>402.30093399999998</v>
      </c>
      <c r="AG58">
        <v>403.04748499999999</v>
      </c>
      <c r="AH58">
        <v>403.79330399999998</v>
      </c>
      <c r="AI58">
        <v>404.53796399999999</v>
      </c>
      <c r="AJ58" s="34">
        <v>0</v>
      </c>
    </row>
    <row r="59" spans="1:36">
      <c r="A59" t="s">
        <v>313</v>
      </c>
      <c r="B59" t="s">
        <v>338</v>
      </c>
      <c r="C59" t="s">
        <v>1076</v>
      </c>
      <c r="D59" t="s">
        <v>399</v>
      </c>
      <c r="E59">
        <v>19.229748000000001</v>
      </c>
      <c r="F59">
        <v>19.559747999999999</v>
      </c>
      <c r="G59">
        <v>19.604057000000001</v>
      </c>
      <c r="H59">
        <v>19.134007</v>
      </c>
      <c r="I59">
        <v>18.815207000000001</v>
      </c>
      <c r="J59">
        <v>18.797191999999999</v>
      </c>
      <c r="K59">
        <v>18.754283999999998</v>
      </c>
      <c r="L59">
        <v>18.744330999999999</v>
      </c>
      <c r="M59">
        <v>18.847854999999999</v>
      </c>
      <c r="N59">
        <v>18.804949000000001</v>
      </c>
      <c r="O59">
        <v>18.734697000000001</v>
      </c>
      <c r="P59">
        <v>18.734974000000001</v>
      </c>
      <c r="Q59">
        <v>18.762163000000001</v>
      </c>
      <c r="R59">
        <v>18.793427999999999</v>
      </c>
      <c r="S59">
        <v>18.824687999999998</v>
      </c>
      <c r="T59">
        <v>18.859321999999999</v>
      </c>
      <c r="U59">
        <v>18.889589000000001</v>
      </c>
      <c r="V59">
        <v>18.923862</v>
      </c>
      <c r="W59">
        <v>18.960432000000001</v>
      </c>
      <c r="X59">
        <v>18.992315000000001</v>
      </c>
      <c r="Y59">
        <v>19.027204999999999</v>
      </c>
      <c r="Z59">
        <v>19.065366999999998</v>
      </c>
      <c r="AA59">
        <v>19.097477000000001</v>
      </c>
      <c r="AB59">
        <v>19.133113999999999</v>
      </c>
      <c r="AC59">
        <v>19.167227</v>
      </c>
      <c r="AD59">
        <v>19.203192000000001</v>
      </c>
      <c r="AE59">
        <v>19.238092000000002</v>
      </c>
      <c r="AF59">
        <v>19.273088000000001</v>
      </c>
      <c r="AG59">
        <v>19.308661000000001</v>
      </c>
      <c r="AH59">
        <v>19.343631999999999</v>
      </c>
      <c r="AI59">
        <v>19.378197</v>
      </c>
      <c r="AJ59" s="34">
        <v>0</v>
      </c>
    </row>
    <row r="60" spans="1:36">
      <c r="A60" t="s">
        <v>339</v>
      </c>
      <c r="B60" t="s">
        <v>340</v>
      </c>
      <c r="C60" t="s">
        <v>1077</v>
      </c>
      <c r="D60" t="s">
        <v>399</v>
      </c>
      <c r="E60">
        <v>115.006958</v>
      </c>
      <c r="F60">
        <v>116.946564</v>
      </c>
      <c r="G60">
        <v>117.10083</v>
      </c>
      <c r="H60">
        <v>114.272278</v>
      </c>
      <c r="I60">
        <v>112.40922500000001</v>
      </c>
      <c r="J60">
        <v>112.296738</v>
      </c>
      <c r="K60">
        <v>112.02658099999999</v>
      </c>
      <c r="L60">
        <v>111.991089</v>
      </c>
      <c r="M60">
        <v>112.608475</v>
      </c>
      <c r="N60">
        <v>112.360336</v>
      </c>
      <c r="O60">
        <v>111.934448</v>
      </c>
      <c r="P60">
        <v>111.91635100000001</v>
      </c>
      <c r="Q60">
        <v>112.096161</v>
      </c>
      <c r="R60">
        <v>112.282059</v>
      </c>
      <c r="S60">
        <v>112.470337</v>
      </c>
      <c r="T60">
        <v>112.65812699999999</v>
      </c>
      <c r="U60">
        <v>112.85508</v>
      </c>
      <c r="V60">
        <v>113.058533</v>
      </c>
      <c r="W60">
        <v>113.264236</v>
      </c>
      <c r="X60">
        <v>113.471886</v>
      </c>
      <c r="Y60">
        <v>113.681168</v>
      </c>
      <c r="Z60">
        <v>113.891792</v>
      </c>
      <c r="AA60">
        <v>114.10350800000001</v>
      </c>
      <c r="AB60">
        <v>114.316086</v>
      </c>
      <c r="AC60">
        <v>114.529259</v>
      </c>
      <c r="AD60">
        <v>114.742859</v>
      </c>
      <c r="AE60">
        <v>114.95668000000001</v>
      </c>
      <c r="AF60">
        <v>115.170502</v>
      </c>
      <c r="AG60">
        <v>115.384216</v>
      </c>
      <c r="AH60">
        <v>115.59773300000001</v>
      </c>
      <c r="AI60">
        <v>115.810913</v>
      </c>
      <c r="AJ60" s="34">
        <v>0</v>
      </c>
    </row>
    <row r="61" spans="1:36">
      <c r="A61" t="s">
        <v>193</v>
      </c>
      <c r="B61" t="s">
        <v>341</v>
      </c>
      <c r="C61" t="s">
        <v>1078</v>
      </c>
      <c r="D61" t="s">
        <v>399</v>
      </c>
      <c r="E61">
        <v>123.24041699999999</v>
      </c>
      <c r="F61">
        <v>154.78178399999999</v>
      </c>
      <c r="G61">
        <v>177.566147</v>
      </c>
      <c r="H61">
        <v>194.206558</v>
      </c>
      <c r="I61">
        <v>206.437195</v>
      </c>
      <c r="J61">
        <v>215.22547900000001</v>
      </c>
      <c r="K61">
        <v>221.68235799999999</v>
      </c>
      <c r="L61">
        <v>226.56303399999999</v>
      </c>
      <c r="M61">
        <v>228.953934</v>
      </c>
      <c r="N61">
        <v>230.64898700000001</v>
      </c>
      <c r="O61">
        <v>232.393936</v>
      </c>
      <c r="P61">
        <v>232.85581999999999</v>
      </c>
      <c r="Q61">
        <v>233.45077499999999</v>
      </c>
      <c r="R61">
        <v>233.69122300000001</v>
      </c>
      <c r="S61">
        <v>233.81994599999999</v>
      </c>
      <c r="T61">
        <v>233.339584</v>
      </c>
      <c r="U61">
        <v>233.03294399999999</v>
      </c>
      <c r="V61">
        <v>232.702698</v>
      </c>
      <c r="W61">
        <v>232.21530200000001</v>
      </c>
      <c r="X61">
        <v>231.47563199999999</v>
      </c>
      <c r="Y61">
        <v>230.83416700000001</v>
      </c>
      <c r="Z61">
        <v>229.97171</v>
      </c>
      <c r="AA61">
        <v>229.01445000000001</v>
      </c>
      <c r="AB61">
        <v>228.01458700000001</v>
      </c>
      <c r="AC61">
        <v>226.97612000000001</v>
      </c>
      <c r="AD61">
        <v>225.876068</v>
      </c>
      <c r="AE61">
        <v>224.61758399999999</v>
      </c>
      <c r="AF61">
        <v>223.33367899999999</v>
      </c>
      <c r="AG61">
        <v>221.78813199999999</v>
      </c>
      <c r="AH61">
        <v>220.16580200000001</v>
      </c>
      <c r="AI61">
        <v>218.665131</v>
      </c>
      <c r="AJ61" s="34">
        <v>1.9E-2</v>
      </c>
    </row>
    <row r="62" spans="1:36">
      <c r="A62" t="s">
        <v>342</v>
      </c>
      <c r="B62" t="s">
        <v>343</v>
      </c>
      <c r="C62" t="s">
        <v>1079</v>
      </c>
      <c r="D62" t="s">
        <v>399</v>
      </c>
      <c r="E62">
        <v>65.868385000000004</v>
      </c>
      <c r="F62">
        <v>77.343924999999999</v>
      </c>
      <c r="G62">
        <v>85.037193000000002</v>
      </c>
      <c r="H62">
        <v>90.397377000000006</v>
      </c>
      <c r="I62">
        <v>94.148392000000001</v>
      </c>
      <c r="J62">
        <v>96.454200999999998</v>
      </c>
      <c r="K62">
        <v>98.028533999999993</v>
      </c>
      <c r="L62">
        <v>99.228485000000006</v>
      </c>
      <c r="M62">
        <v>98.787505999999993</v>
      </c>
      <c r="N62">
        <v>98.326217999999997</v>
      </c>
      <c r="O62">
        <v>98.456612000000007</v>
      </c>
      <c r="P62">
        <v>97.730179000000007</v>
      </c>
      <c r="Q62">
        <v>97.429573000000005</v>
      </c>
      <c r="R62">
        <v>97.078491</v>
      </c>
      <c r="S62">
        <v>96.865768000000003</v>
      </c>
      <c r="T62">
        <v>96.190719999999999</v>
      </c>
      <c r="U62">
        <v>95.827606000000003</v>
      </c>
      <c r="V62">
        <v>95.546768</v>
      </c>
      <c r="W62">
        <v>95.188216999999995</v>
      </c>
      <c r="X62">
        <v>94.635986000000003</v>
      </c>
      <c r="Y62">
        <v>94.234970000000004</v>
      </c>
      <c r="Z62">
        <v>93.656120000000001</v>
      </c>
      <c r="AA62">
        <v>93.025208000000006</v>
      </c>
      <c r="AB62">
        <v>92.393783999999997</v>
      </c>
      <c r="AC62">
        <v>91.770995999999997</v>
      </c>
      <c r="AD62">
        <v>91.134651000000005</v>
      </c>
      <c r="AE62">
        <v>90.408362999999994</v>
      </c>
      <c r="AF62">
        <v>89.765427000000003</v>
      </c>
      <c r="AG62">
        <v>89.013596000000007</v>
      </c>
      <c r="AH62">
        <v>88.517876000000001</v>
      </c>
      <c r="AI62">
        <v>88.092033000000001</v>
      </c>
      <c r="AJ62" s="34">
        <v>0.01</v>
      </c>
    </row>
    <row r="63" spans="1:36">
      <c r="A63" t="s">
        <v>302</v>
      </c>
      <c r="B63" t="s">
        <v>344</v>
      </c>
      <c r="C63" t="s">
        <v>1080</v>
      </c>
      <c r="D63" t="s">
        <v>399</v>
      </c>
      <c r="E63">
        <v>8.2139009999999999</v>
      </c>
      <c r="F63">
        <v>9.6765150000000002</v>
      </c>
      <c r="G63">
        <v>10.66667</v>
      </c>
      <c r="H63">
        <v>11.35914</v>
      </c>
      <c r="I63">
        <v>11.848991</v>
      </c>
      <c r="J63">
        <v>12.157253000000001</v>
      </c>
      <c r="K63">
        <v>12.373383</v>
      </c>
      <c r="L63">
        <v>12.542023</v>
      </c>
      <c r="M63">
        <v>12.501125</v>
      </c>
      <c r="N63">
        <v>12.457867</v>
      </c>
      <c r="O63">
        <v>12.492732999999999</v>
      </c>
      <c r="P63">
        <v>12.415229999999999</v>
      </c>
      <c r="Q63">
        <v>12.393853</v>
      </c>
      <c r="R63">
        <v>12.364929999999999</v>
      </c>
      <c r="S63">
        <v>12.354592999999999</v>
      </c>
      <c r="T63">
        <v>12.283155000000001</v>
      </c>
      <c r="U63">
        <v>12.252656</v>
      </c>
      <c r="V63">
        <v>12.232264000000001</v>
      </c>
      <c r="W63">
        <v>12.202119</v>
      </c>
      <c r="X63">
        <v>12.146736000000001</v>
      </c>
      <c r="Y63">
        <v>12.111720999999999</v>
      </c>
      <c r="Z63">
        <v>12.053454</v>
      </c>
      <c r="AA63">
        <v>11.987914999999999</v>
      </c>
      <c r="AB63">
        <v>11.922503000000001</v>
      </c>
      <c r="AC63">
        <v>11.858107</v>
      </c>
      <c r="AD63">
        <v>11.792482</v>
      </c>
      <c r="AE63">
        <v>11.713984</v>
      </c>
      <c r="AF63">
        <v>11.645860000000001</v>
      </c>
      <c r="AG63">
        <v>11.563480999999999</v>
      </c>
      <c r="AH63">
        <v>11.514956</v>
      </c>
      <c r="AI63">
        <v>11.475149999999999</v>
      </c>
      <c r="AJ63" s="34">
        <v>1.0999999999999999E-2</v>
      </c>
    </row>
    <row r="64" spans="1:36">
      <c r="A64" t="s">
        <v>279</v>
      </c>
      <c r="B64" t="s">
        <v>345</v>
      </c>
      <c r="C64" t="s">
        <v>1081</v>
      </c>
      <c r="D64" t="s">
        <v>399</v>
      </c>
      <c r="E64">
        <v>4.2989999999999999E-3</v>
      </c>
      <c r="F64">
        <v>4.9049999999999996E-3</v>
      </c>
      <c r="G64">
        <v>5.2630000000000003E-3</v>
      </c>
      <c r="H64">
        <v>5.5059999999999996E-3</v>
      </c>
      <c r="I64">
        <v>5.6690000000000004E-3</v>
      </c>
      <c r="J64">
        <v>5.7609999999999996E-3</v>
      </c>
      <c r="K64">
        <v>5.8209999999999998E-3</v>
      </c>
      <c r="L64">
        <v>5.8630000000000002E-3</v>
      </c>
      <c r="M64">
        <v>5.8230000000000001E-3</v>
      </c>
      <c r="N64">
        <v>5.7800000000000004E-3</v>
      </c>
      <c r="O64">
        <v>5.764E-3</v>
      </c>
      <c r="P64">
        <v>5.7060000000000001E-3</v>
      </c>
      <c r="Q64">
        <v>5.6649999999999999E-3</v>
      </c>
      <c r="R64">
        <v>5.6230000000000004E-3</v>
      </c>
      <c r="S64">
        <v>5.5859999999999998E-3</v>
      </c>
      <c r="T64">
        <v>5.5250000000000004E-3</v>
      </c>
      <c r="U64">
        <v>5.4819999999999999E-3</v>
      </c>
      <c r="V64">
        <v>5.4450000000000002E-3</v>
      </c>
      <c r="W64">
        <v>5.4029999999999998E-3</v>
      </c>
      <c r="X64">
        <v>5.3489999999999996E-3</v>
      </c>
      <c r="Y64">
        <v>5.2969999999999996E-3</v>
      </c>
      <c r="Z64">
        <v>5.2370000000000003E-3</v>
      </c>
      <c r="AA64">
        <v>5.1770000000000002E-3</v>
      </c>
      <c r="AB64">
        <v>5.117E-3</v>
      </c>
      <c r="AC64">
        <v>5.058E-3</v>
      </c>
      <c r="AD64">
        <v>4.9940000000000002E-3</v>
      </c>
      <c r="AE64">
        <v>4.9300000000000004E-3</v>
      </c>
      <c r="AF64">
        <v>4.8710000000000003E-3</v>
      </c>
      <c r="AG64">
        <v>4.8050000000000002E-3</v>
      </c>
      <c r="AH64">
        <v>4.751E-3</v>
      </c>
      <c r="AI64">
        <v>4.7019999999999996E-3</v>
      </c>
      <c r="AJ64" s="34">
        <v>3.0000000000000001E-3</v>
      </c>
    </row>
    <row r="65" spans="1:36">
      <c r="A65" t="s">
        <v>281</v>
      </c>
      <c r="B65" t="s">
        <v>346</v>
      </c>
      <c r="C65" t="s">
        <v>1082</v>
      </c>
      <c r="D65" t="s">
        <v>399</v>
      </c>
      <c r="E65">
        <v>39.342956999999998</v>
      </c>
      <c r="F65">
        <v>45.876663000000001</v>
      </c>
      <c r="G65">
        <v>50.221744999999999</v>
      </c>
      <c r="H65">
        <v>53.204749999999997</v>
      </c>
      <c r="I65">
        <v>55.259338</v>
      </c>
      <c r="J65">
        <v>56.491351999999999</v>
      </c>
      <c r="K65">
        <v>57.299968999999997</v>
      </c>
      <c r="L65">
        <v>57.889167999999998</v>
      </c>
      <c r="M65">
        <v>57.565086000000001</v>
      </c>
      <c r="N65">
        <v>57.224128999999998</v>
      </c>
      <c r="O65">
        <v>57.227783000000002</v>
      </c>
      <c r="P65">
        <v>56.729961000000003</v>
      </c>
      <c r="Q65">
        <v>56.487537000000003</v>
      </c>
      <c r="R65">
        <v>56.204224000000004</v>
      </c>
      <c r="S65">
        <v>55.996456000000002</v>
      </c>
      <c r="T65">
        <v>55.510323</v>
      </c>
      <c r="U65">
        <v>55.190829999999998</v>
      </c>
      <c r="V65">
        <v>54.901924000000001</v>
      </c>
      <c r="W65">
        <v>54.556376999999998</v>
      </c>
      <c r="X65">
        <v>54.084842999999999</v>
      </c>
      <c r="Y65">
        <v>53.685890000000001</v>
      </c>
      <c r="Z65">
        <v>53.162922000000002</v>
      </c>
      <c r="AA65">
        <v>52.581119999999999</v>
      </c>
      <c r="AB65">
        <v>51.966534000000003</v>
      </c>
      <c r="AC65">
        <v>51.312018999999999</v>
      </c>
      <c r="AD65">
        <v>50.599342</v>
      </c>
      <c r="AE65">
        <v>49.756568999999999</v>
      </c>
      <c r="AF65">
        <v>48.845408999999997</v>
      </c>
      <c r="AG65">
        <v>47.706341000000002</v>
      </c>
      <c r="AH65">
        <v>46.376685999999999</v>
      </c>
      <c r="AI65">
        <v>45.129745</v>
      </c>
      <c r="AJ65" s="34">
        <v>5.0000000000000001E-3</v>
      </c>
    </row>
    <row r="66" spans="1:36">
      <c r="A66" t="s">
        <v>283</v>
      </c>
      <c r="B66" t="s">
        <v>347</v>
      </c>
      <c r="C66" t="s">
        <v>1083</v>
      </c>
      <c r="D66" t="s">
        <v>399</v>
      </c>
      <c r="E66">
        <v>17.099070000000001</v>
      </c>
      <c r="F66">
        <v>20.319552999999999</v>
      </c>
      <c r="G66">
        <v>22.485256</v>
      </c>
      <c r="H66">
        <v>24.019459000000001</v>
      </c>
      <c r="I66">
        <v>25.102898</v>
      </c>
      <c r="J66">
        <v>25.770533</v>
      </c>
      <c r="K66">
        <v>26.232544000000001</v>
      </c>
      <c r="L66">
        <v>26.589859000000001</v>
      </c>
      <c r="M66">
        <v>26.464668</v>
      </c>
      <c r="N66">
        <v>26.333935</v>
      </c>
      <c r="O66">
        <v>26.351505</v>
      </c>
      <c r="P66">
        <v>26.142330000000001</v>
      </c>
      <c r="Q66">
        <v>26.030087000000002</v>
      </c>
      <c r="R66">
        <v>25.909834</v>
      </c>
      <c r="S66">
        <v>25.821386</v>
      </c>
      <c r="T66">
        <v>25.614086</v>
      </c>
      <c r="U66">
        <v>25.490601000000002</v>
      </c>
      <c r="V66">
        <v>25.393127</v>
      </c>
      <c r="W66">
        <v>25.272171</v>
      </c>
      <c r="X66">
        <v>25.098717000000001</v>
      </c>
      <c r="Y66">
        <v>24.958691000000002</v>
      </c>
      <c r="Z66">
        <v>24.771570000000001</v>
      </c>
      <c r="AA66">
        <v>24.572716</v>
      </c>
      <c r="AB66">
        <v>24.372135</v>
      </c>
      <c r="AC66">
        <v>24.175498999999999</v>
      </c>
      <c r="AD66">
        <v>23.970161000000001</v>
      </c>
      <c r="AE66">
        <v>23.746223000000001</v>
      </c>
      <c r="AF66">
        <v>23.548378</v>
      </c>
      <c r="AG66">
        <v>23.317295000000001</v>
      </c>
      <c r="AH66">
        <v>23.150963000000001</v>
      </c>
      <c r="AI66">
        <v>23.003896999999998</v>
      </c>
      <c r="AJ66" s="34">
        <v>0.01</v>
      </c>
    </row>
    <row r="67" spans="1:36">
      <c r="A67" t="s">
        <v>285</v>
      </c>
      <c r="B67" t="s">
        <v>348</v>
      </c>
      <c r="C67" t="s">
        <v>1084</v>
      </c>
      <c r="D67" t="s">
        <v>399</v>
      </c>
      <c r="E67">
        <v>0.85228499999999996</v>
      </c>
      <c r="F67">
        <v>1.0238849999999999</v>
      </c>
      <c r="G67">
        <v>1.142909</v>
      </c>
      <c r="H67">
        <v>1.226561</v>
      </c>
      <c r="I67">
        <v>1.2873049999999999</v>
      </c>
      <c r="J67">
        <v>1.3277159999999999</v>
      </c>
      <c r="K67">
        <v>1.35825</v>
      </c>
      <c r="L67">
        <v>1.3837299999999999</v>
      </c>
      <c r="M67">
        <v>1.3838189999999999</v>
      </c>
      <c r="N67">
        <v>1.3838760000000001</v>
      </c>
      <c r="O67">
        <v>1.394023</v>
      </c>
      <c r="P67">
        <v>1.38931</v>
      </c>
      <c r="Q67">
        <v>1.391672</v>
      </c>
      <c r="R67">
        <v>1.3925799999999999</v>
      </c>
      <c r="S67">
        <v>1.395878</v>
      </c>
      <c r="T67">
        <v>1.3909419999999999</v>
      </c>
      <c r="U67">
        <v>1.3914660000000001</v>
      </c>
      <c r="V67">
        <v>1.3932119999999999</v>
      </c>
      <c r="W67">
        <v>1.3938429999999999</v>
      </c>
      <c r="X67">
        <v>1.391078</v>
      </c>
      <c r="Y67">
        <v>1.3909210000000001</v>
      </c>
      <c r="Z67">
        <v>1.388023</v>
      </c>
      <c r="AA67">
        <v>1.384069</v>
      </c>
      <c r="AB67">
        <v>1.380226</v>
      </c>
      <c r="AC67">
        <v>1.3765510000000001</v>
      </c>
      <c r="AD67">
        <v>1.3728610000000001</v>
      </c>
      <c r="AE67">
        <v>1.3671819999999999</v>
      </c>
      <c r="AF67">
        <v>1.362773</v>
      </c>
      <c r="AG67">
        <v>1.3564320000000001</v>
      </c>
      <c r="AH67">
        <v>1.354414</v>
      </c>
      <c r="AI67">
        <v>1.3532869999999999</v>
      </c>
      <c r="AJ67" s="34">
        <v>1.6E-2</v>
      </c>
    </row>
    <row r="68" spans="1:36">
      <c r="A68" t="s">
        <v>287</v>
      </c>
      <c r="B68" t="s">
        <v>349</v>
      </c>
      <c r="C68" t="s">
        <v>1085</v>
      </c>
      <c r="D68" t="s">
        <v>399</v>
      </c>
      <c r="E68">
        <v>0.34543099999999999</v>
      </c>
      <c r="F68">
        <v>0.42956299999999997</v>
      </c>
      <c r="G68">
        <v>0.50085900000000005</v>
      </c>
      <c r="H68">
        <v>0.566272</v>
      </c>
      <c r="I68">
        <v>0.627633</v>
      </c>
      <c r="J68">
        <v>0.68449700000000002</v>
      </c>
      <c r="K68">
        <v>0.74109599999999998</v>
      </c>
      <c r="L68">
        <v>0.80010199999999998</v>
      </c>
      <c r="M68">
        <v>0.849352</v>
      </c>
      <c r="N68">
        <v>0.90310299999999999</v>
      </c>
      <c r="O68">
        <v>0.96728400000000003</v>
      </c>
      <c r="P68">
        <v>1.030273</v>
      </c>
      <c r="Q68">
        <v>1.1034949999999999</v>
      </c>
      <c r="R68">
        <v>1.184134</v>
      </c>
      <c r="S68">
        <v>1.27477</v>
      </c>
      <c r="T68">
        <v>1.3697600000000001</v>
      </c>
      <c r="U68">
        <v>1.479735</v>
      </c>
      <c r="V68">
        <v>1.60405</v>
      </c>
      <c r="W68">
        <v>1.7416499999999999</v>
      </c>
      <c r="X68">
        <v>1.8927510000000001</v>
      </c>
      <c r="Y68">
        <v>2.0660539999999998</v>
      </c>
      <c r="Z68">
        <v>2.2586650000000001</v>
      </c>
      <c r="AA68">
        <v>2.4781140000000001</v>
      </c>
      <c r="AB68">
        <v>2.731331</v>
      </c>
      <c r="AC68">
        <v>3.0279790000000002</v>
      </c>
      <c r="AD68">
        <v>3.3791910000000001</v>
      </c>
      <c r="AE68">
        <v>3.8040280000000002</v>
      </c>
      <c r="AF68">
        <v>4.3428430000000002</v>
      </c>
      <c r="AG68">
        <v>5.0501290000000001</v>
      </c>
      <c r="AH68">
        <v>6.1011290000000002</v>
      </c>
      <c r="AI68">
        <v>7.110398</v>
      </c>
      <c r="AJ68" s="34">
        <v>0.106</v>
      </c>
    </row>
    <row r="69" spans="1:36">
      <c r="A69" t="s">
        <v>289</v>
      </c>
      <c r="B69" t="s">
        <v>350</v>
      </c>
      <c r="C69" t="s">
        <v>1086</v>
      </c>
      <c r="D69" t="s">
        <v>399</v>
      </c>
      <c r="E69">
        <v>1.0442999999999999E-2</v>
      </c>
      <c r="F69">
        <v>1.2829E-2</v>
      </c>
      <c r="G69">
        <v>1.4487E-2</v>
      </c>
      <c r="H69">
        <v>1.5692000000000001E-2</v>
      </c>
      <c r="I69">
        <v>1.6556000000000001E-2</v>
      </c>
      <c r="J69">
        <v>1.7096E-2</v>
      </c>
      <c r="K69">
        <v>1.7464E-2</v>
      </c>
      <c r="L69">
        <v>1.7742000000000001E-2</v>
      </c>
      <c r="M69">
        <v>1.7635999999999999E-2</v>
      </c>
      <c r="N69">
        <v>1.7526E-2</v>
      </c>
      <c r="O69">
        <v>1.7519E-2</v>
      </c>
      <c r="P69">
        <v>1.7361999999999999E-2</v>
      </c>
      <c r="Q69">
        <v>1.7267000000000001E-2</v>
      </c>
      <c r="R69">
        <v>1.7167000000000002E-2</v>
      </c>
      <c r="S69">
        <v>1.7087000000000001E-2</v>
      </c>
      <c r="T69">
        <v>1.6931000000000002E-2</v>
      </c>
      <c r="U69">
        <v>1.6830999999999999E-2</v>
      </c>
      <c r="V69">
        <v>1.6747999999999999E-2</v>
      </c>
      <c r="W69">
        <v>1.6648E-2</v>
      </c>
      <c r="X69">
        <v>1.6513E-2</v>
      </c>
      <c r="Y69">
        <v>1.6397999999999999E-2</v>
      </c>
      <c r="Z69">
        <v>1.6250000000000001E-2</v>
      </c>
      <c r="AA69">
        <v>1.6095000000000002E-2</v>
      </c>
      <c r="AB69">
        <v>1.5938000000000001E-2</v>
      </c>
      <c r="AC69">
        <v>1.5783999999999999E-2</v>
      </c>
      <c r="AD69">
        <v>1.5620999999999999E-2</v>
      </c>
      <c r="AE69">
        <v>1.5448999999999999E-2</v>
      </c>
      <c r="AF69">
        <v>1.5294E-2</v>
      </c>
      <c r="AG69">
        <v>1.5117E-2</v>
      </c>
      <c r="AH69">
        <v>1.498E-2</v>
      </c>
      <c r="AI69">
        <v>1.4853999999999999E-2</v>
      </c>
      <c r="AJ69" s="34">
        <v>1.2E-2</v>
      </c>
    </row>
    <row r="70" spans="1:36">
      <c r="A70" t="s">
        <v>351</v>
      </c>
      <c r="B70" t="s">
        <v>352</v>
      </c>
      <c r="C70" t="s">
        <v>1087</v>
      </c>
      <c r="D70" t="s">
        <v>399</v>
      </c>
      <c r="E70">
        <v>21.389296000000002</v>
      </c>
      <c r="F70">
        <v>24.819852999999998</v>
      </c>
      <c r="G70">
        <v>27.510082000000001</v>
      </c>
      <c r="H70">
        <v>29.622658000000001</v>
      </c>
      <c r="I70">
        <v>31.287822999999999</v>
      </c>
      <c r="J70">
        <v>32.605826999999998</v>
      </c>
      <c r="K70">
        <v>33.663296000000003</v>
      </c>
      <c r="L70">
        <v>34.520812999999997</v>
      </c>
      <c r="M70">
        <v>35.224196999999997</v>
      </c>
      <c r="N70">
        <v>35.813029999999998</v>
      </c>
      <c r="O70">
        <v>36.317593000000002</v>
      </c>
      <c r="P70">
        <v>36.759636</v>
      </c>
      <c r="Q70">
        <v>37.152343999999999</v>
      </c>
      <c r="R70">
        <v>37.510295999999997</v>
      </c>
      <c r="S70">
        <v>37.844872000000002</v>
      </c>
      <c r="T70">
        <v>38.157986000000001</v>
      </c>
      <c r="U70">
        <v>38.449916999999999</v>
      </c>
      <c r="V70">
        <v>38.723610000000001</v>
      </c>
      <c r="W70">
        <v>38.985104</v>
      </c>
      <c r="X70">
        <v>39.238807999999999</v>
      </c>
      <c r="Y70">
        <v>39.486941999999999</v>
      </c>
      <c r="Z70">
        <v>39.726619999999997</v>
      </c>
      <c r="AA70">
        <v>39.958668000000003</v>
      </c>
      <c r="AB70">
        <v>40.184944000000002</v>
      </c>
      <c r="AC70">
        <v>40.404293000000003</v>
      </c>
      <c r="AD70">
        <v>40.622166</v>
      </c>
      <c r="AE70">
        <v>40.834713000000001</v>
      </c>
      <c r="AF70">
        <v>41.040450999999997</v>
      </c>
      <c r="AG70">
        <v>41.248080999999999</v>
      </c>
      <c r="AH70">
        <v>41.453494999999997</v>
      </c>
      <c r="AI70">
        <v>41.657665000000001</v>
      </c>
      <c r="AJ70" s="34">
        <v>2.1999999999999999E-2</v>
      </c>
    </row>
    <row r="71" spans="1:36">
      <c r="A71" t="s">
        <v>302</v>
      </c>
      <c r="B71" t="s">
        <v>353</v>
      </c>
      <c r="C71" t="s">
        <v>1088</v>
      </c>
      <c r="D71" t="s">
        <v>399</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17</v>
      </c>
    </row>
    <row r="72" spans="1:36">
      <c r="A72" t="s">
        <v>279</v>
      </c>
      <c r="B72" t="s">
        <v>354</v>
      </c>
      <c r="C72" t="s">
        <v>1089</v>
      </c>
      <c r="D72" t="s">
        <v>399</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t="s">
        <v>17</v>
      </c>
    </row>
    <row r="73" spans="1:36">
      <c r="A73" t="s">
        <v>281</v>
      </c>
      <c r="B73" t="s">
        <v>355</v>
      </c>
      <c r="C73" t="s">
        <v>1090</v>
      </c>
      <c r="D73" t="s">
        <v>399</v>
      </c>
      <c r="E73">
        <v>21.389296000000002</v>
      </c>
      <c r="F73">
        <v>24.819852999999998</v>
      </c>
      <c r="G73">
        <v>27.510082000000001</v>
      </c>
      <c r="H73">
        <v>29.622658000000001</v>
      </c>
      <c r="I73">
        <v>31.287822999999999</v>
      </c>
      <c r="J73">
        <v>32.605826999999998</v>
      </c>
      <c r="K73">
        <v>33.663296000000003</v>
      </c>
      <c r="L73">
        <v>34.520812999999997</v>
      </c>
      <c r="M73">
        <v>35.224196999999997</v>
      </c>
      <c r="N73">
        <v>35.813029999999998</v>
      </c>
      <c r="O73">
        <v>36.317593000000002</v>
      </c>
      <c r="P73">
        <v>36.759636</v>
      </c>
      <c r="Q73">
        <v>37.152343999999999</v>
      </c>
      <c r="R73">
        <v>37.510295999999997</v>
      </c>
      <c r="S73">
        <v>37.844872000000002</v>
      </c>
      <c r="T73">
        <v>38.157986000000001</v>
      </c>
      <c r="U73">
        <v>38.449916999999999</v>
      </c>
      <c r="V73">
        <v>38.723610000000001</v>
      </c>
      <c r="W73">
        <v>38.985104</v>
      </c>
      <c r="X73">
        <v>39.238807999999999</v>
      </c>
      <c r="Y73">
        <v>39.486941999999999</v>
      </c>
      <c r="Z73">
        <v>39.726619999999997</v>
      </c>
      <c r="AA73">
        <v>39.958668000000003</v>
      </c>
      <c r="AB73">
        <v>40.184944000000002</v>
      </c>
      <c r="AC73">
        <v>40.404293000000003</v>
      </c>
      <c r="AD73">
        <v>40.622166</v>
      </c>
      <c r="AE73">
        <v>40.834713000000001</v>
      </c>
      <c r="AF73">
        <v>41.040450999999997</v>
      </c>
      <c r="AG73">
        <v>41.248080999999999</v>
      </c>
      <c r="AH73">
        <v>41.453494999999997</v>
      </c>
      <c r="AI73">
        <v>41.657665000000001</v>
      </c>
      <c r="AJ73" s="34">
        <v>2.1999999999999999E-2</v>
      </c>
    </row>
    <row r="74" spans="1:36">
      <c r="A74" t="s">
        <v>283</v>
      </c>
      <c r="B74" t="s">
        <v>356</v>
      </c>
      <c r="C74" t="s">
        <v>1091</v>
      </c>
      <c r="D74" t="s">
        <v>399</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t="s">
        <v>17</v>
      </c>
    </row>
    <row r="75" spans="1:36">
      <c r="A75" t="s">
        <v>285</v>
      </c>
      <c r="B75" t="s">
        <v>357</v>
      </c>
      <c r="C75" t="s">
        <v>1092</v>
      </c>
      <c r="D75" t="s">
        <v>399</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t="s">
        <v>17</v>
      </c>
    </row>
    <row r="76" spans="1:36">
      <c r="A76" t="s">
        <v>287</v>
      </c>
      <c r="B76" t="s">
        <v>358</v>
      </c>
      <c r="C76" t="s">
        <v>1093</v>
      </c>
      <c r="D76" t="s">
        <v>399</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17</v>
      </c>
    </row>
    <row r="77" spans="1:36">
      <c r="A77" t="s">
        <v>289</v>
      </c>
      <c r="B77" t="s">
        <v>359</v>
      </c>
      <c r="C77" t="s">
        <v>1094</v>
      </c>
      <c r="D77" t="s">
        <v>399</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17</v>
      </c>
    </row>
    <row r="78" spans="1:36">
      <c r="A78" t="s">
        <v>360</v>
      </c>
      <c r="B78" t="s">
        <v>361</v>
      </c>
      <c r="C78" t="s">
        <v>1095</v>
      </c>
      <c r="D78" t="s">
        <v>399</v>
      </c>
      <c r="E78">
        <v>36.342903</v>
      </c>
      <c r="F78">
        <v>53.065319000000002</v>
      </c>
      <c r="G78">
        <v>65.539473999999998</v>
      </c>
      <c r="H78">
        <v>74.774010000000004</v>
      </c>
      <c r="I78">
        <v>81.650841</v>
      </c>
      <c r="J78">
        <v>86.872803000000005</v>
      </c>
      <c r="K78">
        <v>90.754913000000002</v>
      </c>
      <c r="L78">
        <v>93.637444000000002</v>
      </c>
      <c r="M78">
        <v>95.815033</v>
      </c>
      <c r="N78">
        <v>97.436133999999996</v>
      </c>
      <c r="O78">
        <v>98.610291000000004</v>
      </c>
      <c r="P78">
        <v>99.419357000000005</v>
      </c>
      <c r="Q78">
        <v>99.995284999999996</v>
      </c>
      <c r="R78">
        <v>100.30935700000001</v>
      </c>
      <c r="S78">
        <v>100.40677599999999</v>
      </c>
      <c r="T78">
        <v>100.383087</v>
      </c>
      <c r="U78">
        <v>100.25748400000001</v>
      </c>
      <c r="V78">
        <v>100.05856300000001</v>
      </c>
      <c r="W78">
        <v>99.805701999999997</v>
      </c>
      <c r="X78">
        <v>99.515450000000001</v>
      </c>
      <c r="Y78">
        <v>99.200005000000004</v>
      </c>
      <c r="Z78">
        <v>98.869118</v>
      </c>
      <c r="AA78">
        <v>98.529976000000005</v>
      </c>
      <c r="AB78">
        <v>98.188254999999998</v>
      </c>
      <c r="AC78">
        <v>97.849648000000002</v>
      </c>
      <c r="AD78">
        <v>97.519051000000005</v>
      </c>
      <c r="AE78">
        <v>97.198905999999994</v>
      </c>
      <c r="AF78">
        <v>96.890816000000001</v>
      </c>
      <c r="AG78">
        <v>96.596496999999999</v>
      </c>
      <c r="AH78">
        <v>96.315291999999999</v>
      </c>
      <c r="AI78">
        <v>96.045379999999994</v>
      </c>
      <c r="AJ78" s="34">
        <v>3.3000000000000002E-2</v>
      </c>
    </row>
    <row r="79" spans="1:36">
      <c r="A79" t="s">
        <v>302</v>
      </c>
      <c r="B79" t="s">
        <v>362</v>
      </c>
      <c r="C79" t="s">
        <v>1096</v>
      </c>
      <c r="D79" t="s">
        <v>399</v>
      </c>
      <c r="E79">
        <v>4.0336290000000004</v>
      </c>
      <c r="F79">
        <v>5.8896179999999996</v>
      </c>
      <c r="G79">
        <v>7.2741020000000001</v>
      </c>
      <c r="H79">
        <v>8.2990250000000003</v>
      </c>
      <c r="I79">
        <v>9.0622710000000009</v>
      </c>
      <c r="J79">
        <v>9.6418479999999995</v>
      </c>
      <c r="K79">
        <v>10.072715000000001</v>
      </c>
      <c r="L79">
        <v>10.392642</v>
      </c>
      <c r="M79">
        <v>10.634327000000001</v>
      </c>
      <c r="N79">
        <v>10.814251000000001</v>
      </c>
      <c r="O79">
        <v>10.944569</v>
      </c>
      <c r="P79">
        <v>11.034364999999999</v>
      </c>
      <c r="Q79">
        <v>11.098286</v>
      </c>
      <c r="R79">
        <v>11.133143</v>
      </c>
      <c r="S79">
        <v>11.143955999999999</v>
      </c>
      <c r="T79">
        <v>11.141327</v>
      </c>
      <c r="U79">
        <v>11.127387000000001</v>
      </c>
      <c r="V79">
        <v>11.105309</v>
      </c>
      <c r="W79">
        <v>11.077244</v>
      </c>
      <c r="X79">
        <v>11.045029</v>
      </c>
      <c r="Y79">
        <v>11.010020000000001</v>
      </c>
      <c r="Z79">
        <v>10.973293999999999</v>
      </c>
      <c r="AA79">
        <v>10.935654</v>
      </c>
      <c r="AB79">
        <v>10.897727</v>
      </c>
      <c r="AC79">
        <v>10.860144999999999</v>
      </c>
      <c r="AD79">
        <v>10.823454</v>
      </c>
      <c r="AE79">
        <v>10.787921000000001</v>
      </c>
      <c r="AF79">
        <v>10.753726</v>
      </c>
      <c r="AG79">
        <v>10.72106</v>
      </c>
      <c r="AH79">
        <v>10.689852999999999</v>
      </c>
      <c r="AI79">
        <v>10.659893</v>
      </c>
      <c r="AJ79" s="34">
        <v>3.3000000000000002E-2</v>
      </c>
    </row>
    <row r="80" spans="1:36">
      <c r="A80" t="s">
        <v>279</v>
      </c>
      <c r="B80" t="s">
        <v>363</v>
      </c>
      <c r="C80" t="s">
        <v>1097</v>
      </c>
      <c r="D80" t="s">
        <v>399</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17</v>
      </c>
    </row>
    <row r="81" spans="1:36">
      <c r="A81" t="s">
        <v>281</v>
      </c>
      <c r="B81" t="s">
        <v>364</v>
      </c>
      <c r="C81" t="s">
        <v>1098</v>
      </c>
      <c r="D81" t="s">
        <v>399</v>
      </c>
      <c r="E81">
        <v>31.980073999999998</v>
      </c>
      <c r="F81">
        <v>46.693012000000003</v>
      </c>
      <c r="G81">
        <v>57.664856</v>
      </c>
      <c r="H81">
        <v>65.781433000000007</v>
      </c>
      <c r="I81">
        <v>71.820144999999997</v>
      </c>
      <c r="J81">
        <v>76.401764</v>
      </c>
      <c r="K81">
        <v>79.802284</v>
      </c>
      <c r="L81">
        <v>82.321213</v>
      </c>
      <c r="M81">
        <v>84.219391000000002</v>
      </c>
      <c r="N81">
        <v>85.626839000000004</v>
      </c>
      <c r="O81">
        <v>86.642899</v>
      </c>
      <c r="P81">
        <v>87.337813999999995</v>
      </c>
      <c r="Q81">
        <v>87.827690000000004</v>
      </c>
      <c r="R81">
        <v>88.086738999999994</v>
      </c>
      <c r="S81">
        <v>88.154967999999997</v>
      </c>
      <c r="T81">
        <v>88.116951</v>
      </c>
      <c r="U81">
        <v>87.989806999999999</v>
      </c>
      <c r="V81">
        <v>87.797561999999999</v>
      </c>
      <c r="W81">
        <v>87.557152000000002</v>
      </c>
      <c r="X81">
        <v>87.284401000000003</v>
      </c>
      <c r="Y81">
        <v>86.988213000000002</v>
      </c>
      <c r="Z81">
        <v>86.678039999999996</v>
      </c>
      <c r="AA81">
        <v>86.360336000000004</v>
      </c>
      <c r="AB81">
        <v>86.039955000000006</v>
      </c>
      <c r="AC81">
        <v>85.721710000000002</v>
      </c>
      <c r="AD81">
        <v>85.409790000000001</v>
      </c>
      <c r="AE81">
        <v>85.106482999999997</v>
      </c>
      <c r="AF81">
        <v>84.813400000000001</v>
      </c>
      <c r="AG81">
        <v>84.531966999999995</v>
      </c>
      <c r="AH81">
        <v>84.261405999999994</v>
      </c>
      <c r="AI81">
        <v>84.000236999999998</v>
      </c>
      <c r="AJ81" s="34">
        <v>3.3000000000000002E-2</v>
      </c>
    </row>
    <row r="82" spans="1:36">
      <c r="A82" t="s">
        <v>283</v>
      </c>
      <c r="B82" t="s">
        <v>365</v>
      </c>
      <c r="C82" t="s">
        <v>1099</v>
      </c>
      <c r="D82" t="s">
        <v>399</v>
      </c>
      <c r="E82">
        <v>0.29807400000000001</v>
      </c>
      <c r="F82">
        <v>0.43723499999999998</v>
      </c>
      <c r="G82">
        <v>0.544377</v>
      </c>
      <c r="H82">
        <v>0.62949999999999995</v>
      </c>
      <c r="I82">
        <v>0.69848600000000005</v>
      </c>
      <c r="J82">
        <v>0.75478599999999996</v>
      </c>
      <c r="K82">
        <v>0.80217400000000005</v>
      </c>
      <c r="L82">
        <v>0.84338400000000002</v>
      </c>
      <c r="M82">
        <v>0.879251</v>
      </c>
      <c r="N82">
        <v>0.91159000000000001</v>
      </c>
      <c r="O82">
        <v>0.93835800000000003</v>
      </c>
      <c r="P82">
        <v>0.96201899999999996</v>
      </c>
      <c r="Q82">
        <v>0.98365499999999995</v>
      </c>
      <c r="R82">
        <v>1.0035540000000001</v>
      </c>
      <c r="S82">
        <v>1.0218400000000001</v>
      </c>
      <c r="T82">
        <v>1.038826</v>
      </c>
      <c r="U82">
        <v>1.0544119999999999</v>
      </c>
      <c r="V82">
        <v>1.0699920000000001</v>
      </c>
      <c r="W82">
        <v>1.085812</v>
      </c>
      <c r="X82">
        <v>1.1007849999999999</v>
      </c>
      <c r="Y82">
        <v>1.116808</v>
      </c>
      <c r="Z82">
        <v>1.1330979999999999</v>
      </c>
      <c r="AA82">
        <v>1.149589</v>
      </c>
      <c r="AB82">
        <v>1.166471</v>
      </c>
      <c r="AC82">
        <v>1.1839789999999999</v>
      </c>
      <c r="AD82">
        <v>1.202275</v>
      </c>
      <c r="AE82">
        <v>1.2212510000000001</v>
      </c>
      <c r="AF82">
        <v>1.240699</v>
      </c>
      <c r="AG82">
        <v>1.2607269999999999</v>
      </c>
      <c r="AH82">
        <v>1.2815430000000001</v>
      </c>
      <c r="AI82">
        <v>1.3029839999999999</v>
      </c>
      <c r="AJ82" s="34">
        <v>0.05</v>
      </c>
    </row>
    <row r="83" spans="1:36">
      <c r="A83" t="s">
        <v>285</v>
      </c>
      <c r="B83" t="s">
        <v>366</v>
      </c>
      <c r="C83" t="s">
        <v>1100</v>
      </c>
      <c r="D83" t="s">
        <v>399</v>
      </c>
      <c r="E83">
        <v>3.1129E-2</v>
      </c>
      <c r="F83">
        <v>4.5453E-2</v>
      </c>
      <c r="G83">
        <v>5.6136999999999999E-2</v>
      </c>
      <c r="H83">
        <v>6.4047000000000007E-2</v>
      </c>
      <c r="I83">
        <v>6.9936999999999999E-2</v>
      </c>
      <c r="J83">
        <v>7.4410000000000004E-2</v>
      </c>
      <c r="K83">
        <v>7.7734999999999999E-2</v>
      </c>
      <c r="L83">
        <v>8.0204999999999999E-2</v>
      </c>
      <c r="M83">
        <v>8.2070000000000004E-2</v>
      </c>
      <c r="N83">
        <v>8.3458000000000004E-2</v>
      </c>
      <c r="O83">
        <v>8.4463999999999997E-2</v>
      </c>
      <c r="P83">
        <v>8.5156999999999997E-2</v>
      </c>
      <c r="Q83">
        <v>8.5650000000000004E-2</v>
      </c>
      <c r="R83">
        <v>8.5918999999999995E-2</v>
      </c>
      <c r="S83">
        <v>8.6002999999999996E-2</v>
      </c>
      <c r="T83">
        <v>8.5982000000000003E-2</v>
      </c>
      <c r="U83">
        <v>8.5875000000000007E-2</v>
      </c>
      <c r="V83">
        <v>8.5704000000000002E-2</v>
      </c>
      <c r="W83">
        <v>8.5487999999999995E-2</v>
      </c>
      <c r="X83">
        <v>8.5238999999999995E-2</v>
      </c>
      <c r="Y83">
        <v>8.4969000000000003E-2</v>
      </c>
      <c r="Z83">
        <v>8.4685999999999997E-2</v>
      </c>
      <c r="AA83">
        <v>8.4394999999999998E-2</v>
      </c>
      <c r="AB83">
        <v>8.4101999999999996E-2</v>
      </c>
      <c r="AC83">
        <v>8.3811999999999998E-2</v>
      </c>
      <c r="AD83">
        <v>8.3529000000000006E-2</v>
      </c>
      <c r="AE83">
        <v>8.3254999999999996E-2</v>
      </c>
      <c r="AF83">
        <v>8.2990999999999995E-2</v>
      </c>
      <c r="AG83">
        <v>8.2738999999999993E-2</v>
      </c>
      <c r="AH83">
        <v>8.2498000000000002E-2</v>
      </c>
      <c r="AI83">
        <v>8.2267000000000007E-2</v>
      </c>
      <c r="AJ83" s="34">
        <v>3.3000000000000002E-2</v>
      </c>
    </row>
    <row r="84" spans="1:36">
      <c r="A84" t="s">
        <v>287</v>
      </c>
      <c r="B84" t="s">
        <v>367</v>
      </c>
      <c r="C84" t="s">
        <v>1101</v>
      </c>
      <c r="D84" t="s">
        <v>399</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t="s">
        <v>17</v>
      </c>
    </row>
    <row r="85" spans="1:36">
      <c r="A85" t="s">
        <v>289</v>
      </c>
      <c r="B85" t="s">
        <v>368</v>
      </c>
      <c r="C85" t="s">
        <v>1102</v>
      </c>
      <c r="D85" t="s">
        <v>399</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t="s">
        <v>17</v>
      </c>
    </row>
    <row r="86" spans="1:36">
      <c r="A86" t="s">
        <v>192</v>
      </c>
      <c r="B86" t="s">
        <v>369</v>
      </c>
      <c r="C86" t="s">
        <v>1103</v>
      </c>
      <c r="D86" t="s">
        <v>399</v>
      </c>
      <c r="E86">
        <v>29.437215999999999</v>
      </c>
      <c r="F86">
        <v>35.250796999999999</v>
      </c>
      <c r="G86">
        <v>39.933895</v>
      </c>
      <c r="H86">
        <v>43.478256000000002</v>
      </c>
      <c r="I86">
        <v>46.156216000000001</v>
      </c>
      <c r="J86">
        <v>48.165981000000002</v>
      </c>
      <c r="K86">
        <v>49.615046999999997</v>
      </c>
      <c r="L86">
        <v>50.695495999999999</v>
      </c>
      <c r="M86">
        <v>51.001201999999999</v>
      </c>
      <c r="N86">
        <v>51.250045999999998</v>
      </c>
      <c r="O86">
        <v>51.751541000000003</v>
      </c>
      <c r="P86">
        <v>52.018611999999997</v>
      </c>
      <c r="Q86">
        <v>52.573569999999997</v>
      </c>
      <c r="R86">
        <v>53.110683000000002</v>
      </c>
      <c r="S86">
        <v>53.764702</v>
      </c>
      <c r="T86">
        <v>54.329742000000003</v>
      </c>
      <c r="U86">
        <v>54.952255000000001</v>
      </c>
      <c r="V86">
        <v>55.549725000000002</v>
      </c>
      <c r="W86">
        <v>56.141463999999999</v>
      </c>
      <c r="X86">
        <v>56.752045000000003</v>
      </c>
      <c r="Y86">
        <v>57.541694999999997</v>
      </c>
      <c r="Z86">
        <v>58.267524999999999</v>
      </c>
      <c r="AA86">
        <v>58.979056999999997</v>
      </c>
      <c r="AB86">
        <v>59.712195999999999</v>
      </c>
      <c r="AC86">
        <v>60.418357999999998</v>
      </c>
      <c r="AD86">
        <v>61.202956999999998</v>
      </c>
      <c r="AE86">
        <v>61.917824000000003</v>
      </c>
      <c r="AF86">
        <v>62.563125999999997</v>
      </c>
      <c r="AG86">
        <v>63.253715999999997</v>
      </c>
      <c r="AH86">
        <v>64.011559000000005</v>
      </c>
      <c r="AI86">
        <v>64.756164999999996</v>
      </c>
      <c r="AJ86" s="34">
        <v>2.7E-2</v>
      </c>
    </row>
    <row r="87" spans="1:36">
      <c r="A87" t="s">
        <v>370</v>
      </c>
      <c r="B87" t="s">
        <v>371</v>
      </c>
      <c r="C87" t="s">
        <v>1104</v>
      </c>
      <c r="D87" t="s">
        <v>399</v>
      </c>
      <c r="E87">
        <v>5.3958890000000004</v>
      </c>
      <c r="F87">
        <v>7.0870160000000002</v>
      </c>
      <c r="G87">
        <v>8.3169389999999996</v>
      </c>
      <c r="H87">
        <v>9.2207779999999993</v>
      </c>
      <c r="I87">
        <v>9.8915889999999997</v>
      </c>
      <c r="J87">
        <v>10.394147999999999</v>
      </c>
      <c r="K87">
        <v>10.780244</v>
      </c>
      <c r="L87">
        <v>11.083335</v>
      </c>
      <c r="M87">
        <v>11.181946999999999</v>
      </c>
      <c r="N87">
        <v>11.279498999999999</v>
      </c>
      <c r="O87">
        <v>11.376509</v>
      </c>
      <c r="P87">
        <v>11.472944</v>
      </c>
      <c r="Q87">
        <v>11.567451999999999</v>
      </c>
      <c r="R87">
        <v>11.662525</v>
      </c>
      <c r="S87">
        <v>11.758153</v>
      </c>
      <c r="T87">
        <v>11.852736999999999</v>
      </c>
      <c r="U87">
        <v>11.946493</v>
      </c>
      <c r="V87">
        <v>12.039237</v>
      </c>
      <c r="W87">
        <v>12.130905</v>
      </c>
      <c r="X87">
        <v>12.22143</v>
      </c>
      <c r="Y87">
        <v>12.310779999999999</v>
      </c>
      <c r="Z87">
        <v>12.398965</v>
      </c>
      <c r="AA87">
        <v>12.486036</v>
      </c>
      <c r="AB87">
        <v>12.572056999999999</v>
      </c>
      <c r="AC87">
        <v>12.657107999999999</v>
      </c>
      <c r="AD87">
        <v>12.741284</v>
      </c>
      <c r="AE87">
        <v>12.824712999999999</v>
      </c>
      <c r="AF87">
        <v>12.907496999999999</v>
      </c>
      <c r="AG87">
        <v>12.98976</v>
      </c>
      <c r="AH87">
        <v>13.071688</v>
      </c>
      <c r="AI87">
        <v>13.153475</v>
      </c>
      <c r="AJ87" s="34">
        <v>0.03</v>
      </c>
    </row>
    <row r="88" spans="1:36">
      <c r="A88" t="s">
        <v>287</v>
      </c>
      <c r="B88" t="s">
        <v>372</v>
      </c>
      <c r="C88" t="s">
        <v>1105</v>
      </c>
      <c r="D88" t="s">
        <v>399</v>
      </c>
      <c r="E88">
        <v>0.83852300000000002</v>
      </c>
      <c r="F88">
        <v>1.1013250000000001</v>
      </c>
      <c r="G88">
        <v>1.292456</v>
      </c>
      <c r="H88">
        <v>1.4329130000000001</v>
      </c>
      <c r="I88">
        <v>1.5371570000000001</v>
      </c>
      <c r="J88">
        <v>1.615254</v>
      </c>
      <c r="K88">
        <v>1.675254</v>
      </c>
      <c r="L88">
        <v>1.7223550000000001</v>
      </c>
      <c r="M88">
        <v>1.737679</v>
      </c>
      <c r="N88">
        <v>1.752839</v>
      </c>
      <c r="O88">
        <v>1.767914</v>
      </c>
      <c r="P88">
        <v>1.7828999999999999</v>
      </c>
      <c r="Q88">
        <v>1.7975859999999999</v>
      </c>
      <c r="R88">
        <v>1.8123610000000001</v>
      </c>
      <c r="S88">
        <v>1.8272219999999999</v>
      </c>
      <c r="T88">
        <v>1.84192</v>
      </c>
      <c r="U88">
        <v>1.85649</v>
      </c>
      <c r="V88">
        <v>1.8709020000000001</v>
      </c>
      <c r="W88">
        <v>1.8851469999999999</v>
      </c>
      <c r="X88">
        <v>1.8992150000000001</v>
      </c>
      <c r="Y88">
        <v>1.9131</v>
      </c>
      <c r="Z88">
        <v>1.926804</v>
      </c>
      <c r="AA88">
        <v>1.9403349999999999</v>
      </c>
      <c r="AB88">
        <v>1.953703</v>
      </c>
      <c r="AC88">
        <v>1.96692</v>
      </c>
      <c r="AD88">
        <v>1.98</v>
      </c>
      <c r="AE88">
        <v>1.992966</v>
      </c>
      <c r="AF88">
        <v>2.00583</v>
      </c>
      <c r="AG88">
        <v>2.0186139999999999</v>
      </c>
      <c r="AH88">
        <v>2.031345</v>
      </c>
      <c r="AI88">
        <v>2.0440550000000002</v>
      </c>
      <c r="AJ88" s="34">
        <v>0.03</v>
      </c>
    </row>
    <row r="89" spans="1:36">
      <c r="A89" t="s">
        <v>373</v>
      </c>
      <c r="B89" t="s">
        <v>374</v>
      </c>
      <c r="C89" t="s">
        <v>1106</v>
      </c>
      <c r="D89" t="s">
        <v>399</v>
      </c>
      <c r="E89">
        <v>4.557366</v>
      </c>
      <c r="F89">
        <v>5.9856910000000001</v>
      </c>
      <c r="G89">
        <v>7.0244840000000002</v>
      </c>
      <c r="H89">
        <v>7.7878660000000002</v>
      </c>
      <c r="I89">
        <v>8.3544319999999992</v>
      </c>
      <c r="J89">
        <v>8.7788930000000001</v>
      </c>
      <c r="K89">
        <v>9.1049900000000008</v>
      </c>
      <c r="L89">
        <v>9.3609799999999996</v>
      </c>
      <c r="M89">
        <v>9.4442679999999992</v>
      </c>
      <c r="N89">
        <v>9.5266599999999997</v>
      </c>
      <c r="O89">
        <v>9.6085949999999993</v>
      </c>
      <c r="P89">
        <v>9.6900440000000003</v>
      </c>
      <c r="Q89">
        <v>9.7698660000000004</v>
      </c>
      <c r="R89">
        <v>9.8501639999999995</v>
      </c>
      <c r="S89">
        <v>9.9309309999999993</v>
      </c>
      <c r="T89">
        <v>10.010818</v>
      </c>
      <c r="U89">
        <v>10.090002999999999</v>
      </c>
      <c r="V89">
        <v>10.168335000000001</v>
      </c>
      <c r="W89">
        <v>10.245758</v>
      </c>
      <c r="X89">
        <v>10.322215</v>
      </c>
      <c r="Y89">
        <v>10.397679</v>
      </c>
      <c r="Z89">
        <v>10.472161</v>
      </c>
      <c r="AA89">
        <v>10.545700999999999</v>
      </c>
      <c r="AB89">
        <v>10.618354</v>
      </c>
      <c r="AC89">
        <v>10.690187999999999</v>
      </c>
      <c r="AD89">
        <v>10.761284</v>
      </c>
      <c r="AE89">
        <v>10.831747</v>
      </c>
      <c r="AF89">
        <v>10.901668000000001</v>
      </c>
      <c r="AG89">
        <v>10.971147</v>
      </c>
      <c r="AH89">
        <v>11.040342000000001</v>
      </c>
      <c r="AI89">
        <v>11.10942</v>
      </c>
      <c r="AJ89" s="34">
        <v>0.03</v>
      </c>
    </row>
    <row r="90" spans="1:36">
      <c r="A90" t="s">
        <v>315</v>
      </c>
      <c r="B90" t="s">
        <v>375</v>
      </c>
      <c r="C90" t="s">
        <v>1107</v>
      </c>
      <c r="D90" t="s">
        <v>399</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t="s">
        <v>17</v>
      </c>
    </row>
    <row r="91" spans="1:36">
      <c r="A91" t="s">
        <v>317</v>
      </c>
      <c r="B91" t="s">
        <v>376</v>
      </c>
      <c r="C91" t="s">
        <v>1108</v>
      </c>
      <c r="D91" t="s">
        <v>399</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t="s">
        <v>17</v>
      </c>
    </row>
    <row r="92" spans="1:36">
      <c r="A92" t="s">
        <v>377</v>
      </c>
      <c r="B92" t="s">
        <v>378</v>
      </c>
      <c r="C92" t="s">
        <v>1109</v>
      </c>
      <c r="D92" t="s">
        <v>399</v>
      </c>
      <c r="E92">
        <v>10.374468999999999</v>
      </c>
      <c r="F92">
        <v>12.459963999999999</v>
      </c>
      <c r="G92">
        <v>14.173363</v>
      </c>
      <c r="H92">
        <v>15.449635000000001</v>
      </c>
      <c r="I92">
        <v>16.417963</v>
      </c>
      <c r="J92">
        <v>17.135732999999998</v>
      </c>
      <c r="K92">
        <v>17.650576000000001</v>
      </c>
      <c r="L92">
        <v>18.041847000000001</v>
      </c>
      <c r="M92">
        <v>18.133167</v>
      </c>
      <c r="N92">
        <v>18.20327</v>
      </c>
      <c r="O92">
        <v>18.402080999999999</v>
      </c>
      <c r="P92">
        <v>18.451336000000001</v>
      </c>
      <c r="Q92">
        <v>18.640221</v>
      </c>
      <c r="R92">
        <v>18.814420999999999</v>
      </c>
      <c r="S92">
        <v>19.044951999999999</v>
      </c>
      <c r="T92">
        <v>19.207932</v>
      </c>
      <c r="U92">
        <v>19.406109000000001</v>
      </c>
      <c r="V92">
        <v>19.596359</v>
      </c>
      <c r="W92">
        <v>19.780315000000002</v>
      </c>
      <c r="X92">
        <v>19.959136999999998</v>
      </c>
      <c r="Y92">
        <v>20.216698000000001</v>
      </c>
      <c r="Z92">
        <v>20.439465999999999</v>
      </c>
      <c r="AA92">
        <v>20.648699000000001</v>
      </c>
      <c r="AB92">
        <v>20.867985000000001</v>
      </c>
      <c r="AC92">
        <v>21.078064000000001</v>
      </c>
      <c r="AD92">
        <v>21.325676000000001</v>
      </c>
      <c r="AE92">
        <v>21.544163000000001</v>
      </c>
      <c r="AF92">
        <v>21.747824000000001</v>
      </c>
      <c r="AG92">
        <v>21.978919999999999</v>
      </c>
      <c r="AH92">
        <v>22.264633</v>
      </c>
      <c r="AI92">
        <v>22.563369999999999</v>
      </c>
      <c r="AJ92" s="34">
        <v>2.5999999999999999E-2</v>
      </c>
    </row>
    <row r="93" spans="1:36">
      <c r="A93" t="s">
        <v>287</v>
      </c>
      <c r="B93" t="s">
        <v>379</v>
      </c>
      <c r="C93" t="s">
        <v>1110</v>
      </c>
      <c r="D93" t="s">
        <v>399</v>
      </c>
      <c r="E93">
        <v>10.374468999999999</v>
      </c>
      <c r="F93">
        <v>12.459963999999999</v>
      </c>
      <c r="G93">
        <v>14.173363</v>
      </c>
      <c r="H93">
        <v>15.449635000000001</v>
      </c>
      <c r="I93">
        <v>16.417963</v>
      </c>
      <c r="J93">
        <v>17.135732999999998</v>
      </c>
      <c r="K93">
        <v>17.650576000000001</v>
      </c>
      <c r="L93">
        <v>18.041847000000001</v>
      </c>
      <c r="M93">
        <v>18.133167</v>
      </c>
      <c r="N93">
        <v>18.20327</v>
      </c>
      <c r="O93">
        <v>18.402080999999999</v>
      </c>
      <c r="P93">
        <v>18.451336000000001</v>
      </c>
      <c r="Q93">
        <v>18.640221</v>
      </c>
      <c r="R93">
        <v>18.814420999999999</v>
      </c>
      <c r="S93">
        <v>19.044951999999999</v>
      </c>
      <c r="T93">
        <v>19.207932</v>
      </c>
      <c r="U93">
        <v>19.406109000000001</v>
      </c>
      <c r="V93">
        <v>19.596359</v>
      </c>
      <c r="W93">
        <v>19.780315000000002</v>
      </c>
      <c r="X93">
        <v>19.959136999999998</v>
      </c>
      <c r="Y93">
        <v>20.216698000000001</v>
      </c>
      <c r="Z93">
        <v>20.439465999999999</v>
      </c>
      <c r="AA93">
        <v>20.648699000000001</v>
      </c>
      <c r="AB93">
        <v>20.867985000000001</v>
      </c>
      <c r="AC93">
        <v>21.078064000000001</v>
      </c>
      <c r="AD93">
        <v>21.325676000000001</v>
      </c>
      <c r="AE93">
        <v>21.544163000000001</v>
      </c>
      <c r="AF93">
        <v>21.747824000000001</v>
      </c>
      <c r="AG93">
        <v>21.978919999999999</v>
      </c>
      <c r="AH93">
        <v>22.264633</v>
      </c>
      <c r="AI93">
        <v>22.563369999999999</v>
      </c>
      <c r="AJ93" s="34">
        <v>2.5999999999999999E-2</v>
      </c>
    </row>
    <row r="94" spans="1:36">
      <c r="A94" t="s">
        <v>380</v>
      </c>
      <c r="B94" t="s">
        <v>381</v>
      </c>
      <c r="C94" t="s">
        <v>1111</v>
      </c>
      <c r="D94" t="s">
        <v>399</v>
      </c>
      <c r="E94">
        <v>13.666859000000001</v>
      </c>
      <c r="F94">
        <v>15.703818</v>
      </c>
      <c r="G94">
        <v>17.443591999999999</v>
      </c>
      <c r="H94">
        <v>18.807842000000001</v>
      </c>
      <c r="I94">
        <v>19.846664000000001</v>
      </c>
      <c r="J94">
        <v>20.636099000000002</v>
      </c>
      <c r="K94">
        <v>21.184227</v>
      </c>
      <c r="L94">
        <v>21.570311</v>
      </c>
      <c r="M94">
        <v>21.686088999999999</v>
      </c>
      <c r="N94">
        <v>21.767277</v>
      </c>
      <c r="O94">
        <v>21.972954000000001</v>
      </c>
      <c r="P94">
        <v>22.094334</v>
      </c>
      <c r="Q94">
        <v>22.365895999999999</v>
      </c>
      <c r="R94">
        <v>22.633738000000001</v>
      </c>
      <c r="S94">
        <v>22.961601000000002</v>
      </c>
      <c r="T94">
        <v>23.269072000000001</v>
      </c>
      <c r="U94">
        <v>23.599651000000001</v>
      </c>
      <c r="V94">
        <v>23.914127000000001</v>
      </c>
      <c r="W94">
        <v>24.230243999999999</v>
      </c>
      <c r="X94">
        <v>24.571480000000001</v>
      </c>
      <c r="Y94">
        <v>25.014216999999999</v>
      </c>
      <c r="Z94">
        <v>25.429092000000001</v>
      </c>
      <c r="AA94">
        <v>25.844321999999998</v>
      </c>
      <c r="AB94">
        <v>26.272155999999999</v>
      </c>
      <c r="AC94">
        <v>26.683188999999999</v>
      </c>
      <c r="AD94">
        <v>27.135999999999999</v>
      </c>
      <c r="AE94">
        <v>27.548947999999999</v>
      </c>
      <c r="AF94">
        <v>27.907810000000001</v>
      </c>
      <c r="AG94">
        <v>28.285034</v>
      </c>
      <c r="AH94">
        <v>28.675239999999999</v>
      </c>
      <c r="AI94">
        <v>29.039318000000002</v>
      </c>
      <c r="AJ94" s="34">
        <v>2.5000000000000001E-2</v>
      </c>
    </row>
    <row r="95" spans="1:36">
      <c r="A95" t="s">
        <v>287</v>
      </c>
      <c r="B95" t="s">
        <v>382</v>
      </c>
      <c r="C95" t="s">
        <v>1112</v>
      </c>
      <c r="D95" t="s">
        <v>399</v>
      </c>
      <c r="E95">
        <v>4.51166</v>
      </c>
      <c r="F95">
        <v>5.0087510000000002</v>
      </c>
      <c r="G95">
        <v>5.4731880000000004</v>
      </c>
      <c r="H95">
        <v>5.8482399999999997</v>
      </c>
      <c r="I95">
        <v>6.1352500000000001</v>
      </c>
      <c r="J95">
        <v>6.3612590000000004</v>
      </c>
      <c r="K95">
        <v>6.514176</v>
      </c>
      <c r="L95">
        <v>6.6166939999999999</v>
      </c>
      <c r="M95">
        <v>6.6668520000000004</v>
      </c>
      <c r="N95">
        <v>6.7033209999999999</v>
      </c>
      <c r="O95">
        <v>6.7717840000000002</v>
      </c>
      <c r="P95">
        <v>6.8271509999999997</v>
      </c>
      <c r="Q95">
        <v>6.9326319999999999</v>
      </c>
      <c r="R95">
        <v>7.0377340000000004</v>
      </c>
      <c r="S95">
        <v>7.1615000000000002</v>
      </c>
      <c r="T95">
        <v>7.286537</v>
      </c>
      <c r="U95">
        <v>7.4117769999999998</v>
      </c>
      <c r="V95">
        <v>7.5282939999999998</v>
      </c>
      <c r="W95">
        <v>7.6457220000000001</v>
      </c>
      <c r="X95">
        <v>7.7754130000000004</v>
      </c>
      <c r="Y95">
        <v>7.9399879999999996</v>
      </c>
      <c r="Z95">
        <v>8.0961060000000007</v>
      </c>
      <c r="AA95">
        <v>8.2510809999999992</v>
      </c>
      <c r="AB95">
        <v>8.4091509999999996</v>
      </c>
      <c r="AC95">
        <v>8.5588660000000001</v>
      </c>
      <c r="AD95">
        <v>8.7237279999999995</v>
      </c>
      <c r="AE95">
        <v>8.8758999999999997</v>
      </c>
      <c r="AF95">
        <v>9.0058760000000007</v>
      </c>
      <c r="AG95">
        <v>9.1467310000000008</v>
      </c>
      <c r="AH95">
        <v>9.288316</v>
      </c>
      <c r="AI95">
        <v>9.4210239999999992</v>
      </c>
      <c r="AJ95" s="34">
        <v>2.5000000000000001E-2</v>
      </c>
    </row>
    <row r="96" spans="1:36">
      <c r="A96" t="s">
        <v>373</v>
      </c>
      <c r="B96" t="s">
        <v>383</v>
      </c>
      <c r="C96" t="s">
        <v>1113</v>
      </c>
      <c r="D96" t="s">
        <v>399</v>
      </c>
      <c r="E96">
        <v>9.1551989999999996</v>
      </c>
      <c r="F96">
        <v>10.695067</v>
      </c>
      <c r="G96">
        <v>11.970402999999999</v>
      </c>
      <c r="H96">
        <v>12.959603</v>
      </c>
      <c r="I96">
        <v>13.711413</v>
      </c>
      <c r="J96">
        <v>14.274839999999999</v>
      </c>
      <c r="K96">
        <v>14.670052</v>
      </c>
      <c r="L96">
        <v>14.953616999999999</v>
      </c>
      <c r="M96">
        <v>15.019238</v>
      </c>
      <c r="N96">
        <v>15.063955</v>
      </c>
      <c r="O96">
        <v>15.201169</v>
      </c>
      <c r="P96">
        <v>15.267181000000001</v>
      </c>
      <c r="Q96">
        <v>15.433265</v>
      </c>
      <c r="R96">
        <v>15.596004000000001</v>
      </c>
      <c r="S96">
        <v>15.8001</v>
      </c>
      <c r="T96">
        <v>15.982533999999999</v>
      </c>
      <c r="U96">
        <v>16.187874000000001</v>
      </c>
      <c r="V96">
        <v>16.385833999999999</v>
      </c>
      <c r="W96">
        <v>16.584522</v>
      </c>
      <c r="X96">
        <v>16.796066</v>
      </c>
      <c r="Y96">
        <v>17.07423</v>
      </c>
      <c r="Z96">
        <v>17.332986999999999</v>
      </c>
      <c r="AA96">
        <v>17.593243000000001</v>
      </c>
      <c r="AB96">
        <v>17.863005000000001</v>
      </c>
      <c r="AC96">
        <v>18.124323</v>
      </c>
      <c r="AD96">
        <v>18.412271</v>
      </c>
      <c r="AE96">
        <v>18.673048000000001</v>
      </c>
      <c r="AF96">
        <v>18.901934000000001</v>
      </c>
      <c r="AG96">
        <v>19.138301999999999</v>
      </c>
      <c r="AH96">
        <v>19.386922999999999</v>
      </c>
      <c r="AI96">
        <v>19.618293999999999</v>
      </c>
      <c r="AJ96" s="34">
        <v>2.5999999999999999E-2</v>
      </c>
    </row>
    <row r="97" spans="1:36">
      <c r="A97" t="s">
        <v>315</v>
      </c>
      <c r="B97" t="s">
        <v>384</v>
      </c>
      <c r="C97" t="s">
        <v>1114</v>
      </c>
      <c r="D97" t="s">
        <v>399</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17</v>
      </c>
    </row>
    <row r="98" spans="1:36">
      <c r="A98" t="s">
        <v>317</v>
      </c>
      <c r="B98" t="s">
        <v>385</v>
      </c>
      <c r="C98" t="s">
        <v>1115</v>
      </c>
      <c r="D98" t="s">
        <v>399</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17</v>
      </c>
    </row>
    <row r="99" spans="1:36">
      <c r="A99" t="s">
        <v>191</v>
      </c>
      <c r="B99" t="s">
        <v>386</v>
      </c>
      <c r="C99" t="s">
        <v>1116</v>
      </c>
      <c r="D99" t="s">
        <v>399</v>
      </c>
      <c r="E99">
        <v>195.878433</v>
      </c>
      <c r="F99">
        <v>196.656937</v>
      </c>
      <c r="G99">
        <v>199.716309</v>
      </c>
      <c r="H99">
        <v>201.514343</v>
      </c>
      <c r="I99">
        <v>202.25747699999999</v>
      </c>
      <c r="J99">
        <v>202.57368500000001</v>
      </c>
      <c r="K99">
        <v>201.854446</v>
      </c>
      <c r="L99">
        <v>200.37803600000001</v>
      </c>
      <c r="M99">
        <v>198.674454</v>
      </c>
      <c r="N99">
        <v>196.830322</v>
      </c>
      <c r="O99">
        <v>195.068771</v>
      </c>
      <c r="P99">
        <v>193.55561800000001</v>
      </c>
      <c r="Q99">
        <v>192.48925800000001</v>
      </c>
      <c r="R99">
        <v>191.38320899999999</v>
      </c>
      <c r="S99">
        <v>190.48382599999999</v>
      </c>
      <c r="T99">
        <v>189.818207</v>
      </c>
      <c r="U99">
        <v>188.91023300000001</v>
      </c>
      <c r="V99">
        <v>187.75907900000001</v>
      </c>
      <c r="W99">
        <v>186.658478</v>
      </c>
      <c r="X99">
        <v>185.80149800000001</v>
      </c>
      <c r="Y99">
        <v>185.22306800000001</v>
      </c>
      <c r="Z99">
        <v>184.58831799999999</v>
      </c>
      <c r="AA99">
        <v>183.88180500000001</v>
      </c>
      <c r="AB99">
        <v>183.17465200000001</v>
      </c>
      <c r="AC99">
        <v>182.32882699999999</v>
      </c>
      <c r="AD99">
        <v>181.67962600000001</v>
      </c>
      <c r="AE99">
        <v>180.90550200000001</v>
      </c>
      <c r="AF99">
        <v>179.87953200000001</v>
      </c>
      <c r="AG99">
        <v>179.14038099999999</v>
      </c>
      <c r="AH99">
        <v>178.36556999999999</v>
      </c>
      <c r="AI99">
        <v>177.571686</v>
      </c>
      <c r="AJ99" s="34">
        <v>-3.0000000000000001E-3</v>
      </c>
    </row>
    <row r="100" spans="1:36">
      <c r="A100" t="s">
        <v>387</v>
      </c>
      <c r="B100" t="s">
        <v>388</v>
      </c>
      <c r="C100" t="s">
        <v>1117</v>
      </c>
      <c r="D100" t="s">
        <v>399</v>
      </c>
      <c r="E100">
        <v>158.50086999999999</v>
      </c>
      <c r="F100">
        <v>158.87814299999999</v>
      </c>
      <c r="G100">
        <v>161.09187299999999</v>
      </c>
      <c r="H100">
        <v>162.28059400000001</v>
      </c>
      <c r="I100">
        <v>162.615173</v>
      </c>
      <c r="J100">
        <v>162.60377500000001</v>
      </c>
      <c r="K100">
        <v>161.760437</v>
      </c>
      <c r="L100">
        <v>160.31189000000001</v>
      </c>
      <c r="M100">
        <v>158.684494</v>
      </c>
      <c r="N100">
        <v>156.94825700000001</v>
      </c>
      <c r="O100">
        <v>155.28140300000001</v>
      </c>
      <c r="P100">
        <v>153.81539900000001</v>
      </c>
      <c r="Q100">
        <v>152.70666499999999</v>
      </c>
      <c r="R100">
        <v>151.56813</v>
      </c>
      <c r="S100">
        <v>150.594742</v>
      </c>
      <c r="T100">
        <v>149.80703700000001</v>
      </c>
      <c r="U100">
        <v>148.82899499999999</v>
      </c>
      <c r="V100">
        <v>147.660965</v>
      </c>
      <c r="W100">
        <v>146.53457599999999</v>
      </c>
      <c r="X100">
        <v>145.600967</v>
      </c>
      <c r="Y100">
        <v>144.886414</v>
      </c>
      <c r="Z100">
        <v>144.12829600000001</v>
      </c>
      <c r="AA100">
        <v>143.31483499999999</v>
      </c>
      <c r="AB100">
        <v>142.50166300000001</v>
      </c>
      <c r="AC100">
        <v>141.58163500000001</v>
      </c>
      <c r="AD100">
        <v>140.81523100000001</v>
      </c>
      <c r="AE100">
        <v>139.952866</v>
      </c>
      <c r="AF100">
        <v>138.89709500000001</v>
      </c>
      <c r="AG100">
        <v>138.06416300000001</v>
      </c>
      <c r="AH100">
        <v>137.204803</v>
      </c>
      <c r="AI100">
        <v>136.33192399999999</v>
      </c>
      <c r="AJ100" s="34">
        <v>-5.0000000000000001E-3</v>
      </c>
    </row>
    <row r="101" spans="1:36">
      <c r="A101" t="s">
        <v>281</v>
      </c>
      <c r="B101" t="s">
        <v>389</v>
      </c>
      <c r="C101" t="s">
        <v>1118</v>
      </c>
      <c r="D101" t="s">
        <v>399</v>
      </c>
      <c r="E101">
        <v>37.377560000000003</v>
      </c>
      <c r="F101">
        <v>37.778793</v>
      </c>
      <c r="G101">
        <v>38.624439000000002</v>
      </c>
      <c r="H101">
        <v>39.233745999999996</v>
      </c>
      <c r="I101">
        <v>39.642310999999999</v>
      </c>
      <c r="J101">
        <v>39.969906000000002</v>
      </c>
      <c r="K101">
        <v>40.094009</v>
      </c>
      <c r="L101">
        <v>40.066147000000001</v>
      </c>
      <c r="M101">
        <v>39.989955999999999</v>
      </c>
      <c r="N101">
        <v>39.882061</v>
      </c>
      <c r="O101">
        <v>39.787365000000001</v>
      </c>
      <c r="P101">
        <v>39.740219000000003</v>
      </c>
      <c r="Q101">
        <v>39.782584999999997</v>
      </c>
      <c r="R101">
        <v>39.815078999999997</v>
      </c>
      <c r="S101">
        <v>39.889091000000001</v>
      </c>
      <c r="T101">
        <v>40.011161999999999</v>
      </c>
      <c r="U101">
        <v>40.081237999999999</v>
      </c>
      <c r="V101">
        <v>40.098114000000002</v>
      </c>
      <c r="W101">
        <v>40.123894</v>
      </c>
      <c r="X101">
        <v>40.200530999999998</v>
      </c>
      <c r="Y101">
        <v>40.336651000000003</v>
      </c>
      <c r="Z101">
        <v>40.460017999999998</v>
      </c>
      <c r="AA101">
        <v>40.566974999999999</v>
      </c>
      <c r="AB101">
        <v>40.672984999999997</v>
      </c>
      <c r="AC101">
        <v>40.747196000000002</v>
      </c>
      <c r="AD101">
        <v>40.864390999999998</v>
      </c>
      <c r="AE101">
        <v>40.952632999999999</v>
      </c>
      <c r="AF101">
        <v>40.982441000000001</v>
      </c>
      <c r="AG101">
        <v>41.076210000000003</v>
      </c>
      <c r="AH101">
        <v>41.160763000000003</v>
      </c>
      <c r="AI101">
        <v>41.239764999999998</v>
      </c>
      <c r="AJ101" s="34">
        <v>3.0000000000000001E-3</v>
      </c>
    </row>
    <row r="102" spans="1:36">
      <c r="A102" t="s">
        <v>190</v>
      </c>
      <c r="B102" t="s">
        <v>390</v>
      </c>
      <c r="C102" t="s">
        <v>1119</v>
      </c>
      <c r="D102" t="s">
        <v>399</v>
      </c>
      <c r="E102">
        <v>121.224388</v>
      </c>
      <c r="F102">
        <v>123.40012400000001</v>
      </c>
      <c r="G102">
        <v>124.820587</v>
      </c>
      <c r="H102">
        <v>125.914734</v>
      </c>
      <c r="I102">
        <v>126.656418</v>
      </c>
      <c r="J102">
        <v>127.04057299999999</v>
      </c>
      <c r="K102">
        <v>127.207184</v>
      </c>
      <c r="L102">
        <v>126.853516</v>
      </c>
      <c r="M102">
        <v>126.597031</v>
      </c>
      <c r="N102">
        <v>126.378426</v>
      </c>
      <c r="O102">
        <v>126.074043</v>
      </c>
      <c r="P102">
        <v>125.801605</v>
      </c>
      <c r="Q102">
        <v>125.58483099999999</v>
      </c>
      <c r="R102">
        <v>125.40055099999999</v>
      </c>
      <c r="S102">
        <v>125.28949</v>
      </c>
      <c r="T102">
        <v>125.20488</v>
      </c>
      <c r="U102">
        <v>125.084435</v>
      </c>
      <c r="V102">
        <v>124.934349</v>
      </c>
      <c r="W102">
        <v>124.830444</v>
      </c>
      <c r="X102">
        <v>124.75782</v>
      </c>
      <c r="Y102">
        <v>124.673424</v>
      </c>
      <c r="Z102">
        <v>124.588966</v>
      </c>
      <c r="AA102">
        <v>124.52179700000001</v>
      </c>
      <c r="AB102">
        <v>124.439995</v>
      </c>
      <c r="AC102">
        <v>124.422821</v>
      </c>
      <c r="AD102">
        <v>124.49839799999999</v>
      </c>
      <c r="AE102">
        <v>124.515923</v>
      </c>
      <c r="AF102">
        <v>124.47363300000001</v>
      </c>
      <c r="AG102">
        <v>124.496216</v>
      </c>
      <c r="AH102">
        <v>124.469994</v>
      </c>
      <c r="AI102">
        <v>124.38552900000001</v>
      </c>
      <c r="AJ102" s="34">
        <v>1E-3</v>
      </c>
    </row>
    <row r="103" spans="1:36">
      <c r="A103" t="s">
        <v>189</v>
      </c>
      <c r="B103" t="s">
        <v>391</v>
      </c>
      <c r="C103" t="s">
        <v>1120</v>
      </c>
      <c r="D103" t="s">
        <v>399</v>
      </c>
      <c r="E103">
        <v>706.25012200000003</v>
      </c>
      <c r="F103">
        <v>765.14196800000002</v>
      </c>
      <c r="G103">
        <v>755.34997599999997</v>
      </c>
      <c r="H103">
        <v>731.63830600000006</v>
      </c>
      <c r="I103">
        <v>723.20684800000004</v>
      </c>
      <c r="J103">
        <v>724.60595699999999</v>
      </c>
      <c r="K103">
        <v>691.04956100000004</v>
      </c>
      <c r="L103">
        <v>701.14312700000005</v>
      </c>
      <c r="M103">
        <v>701.06634499999996</v>
      </c>
      <c r="N103">
        <v>701.03686500000003</v>
      </c>
      <c r="O103">
        <v>693.459656</v>
      </c>
      <c r="P103">
        <v>694.47479199999998</v>
      </c>
      <c r="Q103">
        <v>697.11834699999997</v>
      </c>
      <c r="R103">
        <v>697.96667500000001</v>
      </c>
      <c r="S103">
        <v>696.89434800000004</v>
      </c>
      <c r="T103">
        <v>700.55658000000005</v>
      </c>
      <c r="U103">
        <v>708.85253899999998</v>
      </c>
      <c r="V103">
        <v>718.20208700000001</v>
      </c>
      <c r="W103">
        <v>725.97796600000004</v>
      </c>
      <c r="X103">
        <v>730.66339100000005</v>
      </c>
      <c r="Y103">
        <v>734.56103499999995</v>
      </c>
      <c r="Z103">
        <v>737.10723900000005</v>
      </c>
      <c r="AA103">
        <v>741.27093500000001</v>
      </c>
      <c r="AB103">
        <v>748.35034199999996</v>
      </c>
      <c r="AC103">
        <v>759.384277</v>
      </c>
      <c r="AD103">
        <v>765.85900900000001</v>
      </c>
      <c r="AE103">
        <v>773.89398200000005</v>
      </c>
      <c r="AF103">
        <v>783.06420900000001</v>
      </c>
      <c r="AG103">
        <v>778.31658900000002</v>
      </c>
      <c r="AH103">
        <v>777.42077600000005</v>
      </c>
      <c r="AI103">
        <v>784.83752400000003</v>
      </c>
      <c r="AJ103" s="34">
        <v>4.0000000000000001E-3</v>
      </c>
    </row>
    <row r="104" spans="1:36">
      <c r="A104" t="s">
        <v>188</v>
      </c>
      <c r="B104" t="s">
        <v>392</v>
      </c>
      <c r="C104" t="s">
        <v>1121</v>
      </c>
      <c r="D104" t="s">
        <v>399</v>
      </c>
      <c r="E104">
        <v>24641.326172000001</v>
      </c>
      <c r="F104">
        <v>26248.078125</v>
      </c>
      <c r="G104">
        <v>26805.330077999999</v>
      </c>
      <c r="H104">
        <v>27034.601562</v>
      </c>
      <c r="I104">
        <v>27133.554688</v>
      </c>
      <c r="J104">
        <v>27233.935547000001</v>
      </c>
      <c r="K104">
        <v>27190.394531000002</v>
      </c>
      <c r="L104">
        <v>27083.884765999999</v>
      </c>
      <c r="M104">
        <v>26994.960938</v>
      </c>
      <c r="N104">
        <v>26865.316406000002</v>
      </c>
      <c r="O104">
        <v>26747.642577999999</v>
      </c>
      <c r="P104">
        <v>26658.847656000002</v>
      </c>
      <c r="Q104">
        <v>26571.892577999999</v>
      </c>
      <c r="R104">
        <v>26518.625</v>
      </c>
      <c r="S104">
        <v>26496.607422000001</v>
      </c>
      <c r="T104">
        <v>26552.078125</v>
      </c>
      <c r="U104">
        <v>26585.183593999998</v>
      </c>
      <c r="V104">
        <v>26629.648438</v>
      </c>
      <c r="W104">
        <v>26694.693359000001</v>
      </c>
      <c r="X104">
        <v>26765.230468999998</v>
      </c>
      <c r="Y104">
        <v>26868.734375</v>
      </c>
      <c r="Z104">
        <v>26997.642577999999</v>
      </c>
      <c r="AA104">
        <v>27118.664062</v>
      </c>
      <c r="AB104">
        <v>27275.537109000001</v>
      </c>
      <c r="AC104">
        <v>27412.283202999999</v>
      </c>
      <c r="AD104">
        <v>27561.634765999999</v>
      </c>
      <c r="AE104">
        <v>27697.734375</v>
      </c>
      <c r="AF104">
        <v>27817.296875</v>
      </c>
      <c r="AG104">
        <v>27945.371093999998</v>
      </c>
      <c r="AH104">
        <v>28082.121093999998</v>
      </c>
      <c r="AI104">
        <v>28236.771484000001</v>
      </c>
      <c r="AJ104" s="34">
        <v>5.0000000000000001E-3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14" workbookViewId="0">
      <selection activeCell="A47" sqref="A47:XFD48"/>
    </sheetView>
  </sheetViews>
  <sheetFormatPr defaultRowHeight="15" customHeight="1"/>
  <cols>
    <col min="1" max="1" width="41.2851562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398</v>
      </c>
    </row>
    <row r="10" spans="1:36">
      <c r="A10" t="s">
        <v>400</v>
      </c>
    </row>
    <row r="11" spans="1:36">
      <c r="A11" t="s">
        <v>1122</v>
      </c>
    </row>
    <row r="12" spans="1:36">
      <c r="A12" t="s">
        <v>1123</v>
      </c>
    </row>
    <row r="13" spans="1:36">
      <c r="A13" t="s">
        <v>394</v>
      </c>
    </row>
    <row r="14" spans="1:36">
      <c r="B14" t="s">
        <v>395</v>
      </c>
      <c r="C14" t="s">
        <v>396</v>
      </c>
      <c r="D14" t="s">
        <v>397</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1031</v>
      </c>
    </row>
    <row r="15" spans="1:36">
      <c r="A15" t="s">
        <v>401</v>
      </c>
    </row>
    <row r="16" spans="1:36">
      <c r="A16" t="s">
        <v>402</v>
      </c>
    </row>
    <row r="17" spans="1:36">
      <c r="A17" t="s">
        <v>403</v>
      </c>
      <c r="B17" t="s">
        <v>427</v>
      </c>
      <c r="C17" t="s">
        <v>1124</v>
      </c>
      <c r="D17" t="s">
        <v>428</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34">
        <v>-1.0999999999999999E-2</v>
      </c>
    </row>
    <row r="18" spans="1:36">
      <c r="A18" t="s">
        <v>404</v>
      </c>
      <c r="B18" t="s">
        <v>429</v>
      </c>
      <c r="C18" t="s">
        <v>1125</v>
      </c>
      <c r="D18" t="s">
        <v>428</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34">
        <v>-0.115</v>
      </c>
    </row>
    <row r="19" spans="1:36">
      <c r="A19" t="s">
        <v>405</v>
      </c>
      <c r="B19" t="s">
        <v>430</v>
      </c>
      <c r="C19" t="s">
        <v>1126</v>
      </c>
      <c r="D19" t="s">
        <v>428</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34">
        <v>-1.0999999999999999E-2</v>
      </c>
    </row>
    <row r="20" spans="1:36">
      <c r="A20" t="s">
        <v>406</v>
      </c>
    </row>
    <row r="21" spans="1:36">
      <c r="A21" t="s">
        <v>407</v>
      </c>
      <c r="B21" t="s">
        <v>431</v>
      </c>
      <c r="C21" t="s">
        <v>1127</v>
      </c>
      <c r="D21" t="s">
        <v>428</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34">
        <v>-3.4000000000000002E-2</v>
      </c>
    </row>
    <row r="22" spans="1:36" s="55" customFormat="1">
      <c r="A22" s="55" t="s">
        <v>408</v>
      </c>
      <c r="B22" s="55" t="s">
        <v>432</v>
      </c>
      <c r="C22" s="55" t="s">
        <v>1128</v>
      </c>
      <c r="D22" s="55" t="s">
        <v>428</v>
      </c>
      <c r="E22" s="55">
        <v>0.2087</v>
      </c>
      <c r="F22" s="55">
        <v>0.20768200000000001</v>
      </c>
      <c r="G22" s="55">
        <v>0.20613000000000001</v>
      </c>
      <c r="H22" s="55">
        <v>0.203787</v>
      </c>
      <c r="I22" s="55">
        <v>0.200711</v>
      </c>
      <c r="J22" s="55">
        <v>0.19672600000000001</v>
      </c>
      <c r="K22" s="55">
        <v>0.19148899999999999</v>
      </c>
      <c r="L22" s="55">
        <v>0.18455099999999999</v>
      </c>
      <c r="M22" s="55">
        <v>0.17594799999999999</v>
      </c>
      <c r="N22" s="55">
        <v>0.16594400000000001</v>
      </c>
      <c r="O22" s="55">
        <v>0.15429899999999999</v>
      </c>
      <c r="P22" s="55">
        <v>0.14205899999999999</v>
      </c>
      <c r="Q22" s="55">
        <v>0.129521</v>
      </c>
      <c r="R22" s="55">
        <v>0.11765399999999999</v>
      </c>
      <c r="S22" s="55">
        <v>0.10667500000000001</v>
      </c>
      <c r="T22" s="55">
        <v>9.7340999999999997E-2</v>
      </c>
      <c r="U22" s="55">
        <v>8.9383000000000004E-2</v>
      </c>
      <c r="V22" s="55">
        <v>8.2893999999999995E-2</v>
      </c>
      <c r="W22" s="55">
        <v>7.7835000000000001E-2</v>
      </c>
      <c r="X22" s="55">
        <v>7.4071999999999999E-2</v>
      </c>
      <c r="Y22" s="55">
        <v>7.1455000000000005E-2</v>
      </c>
      <c r="Z22" s="55">
        <v>6.9825999999999999E-2</v>
      </c>
      <c r="AA22" s="55">
        <v>6.8859000000000004E-2</v>
      </c>
      <c r="AB22" s="55">
        <v>6.8306000000000006E-2</v>
      </c>
      <c r="AC22" s="55">
        <v>6.7977999999999997E-2</v>
      </c>
      <c r="AD22" s="55">
        <v>6.7784999999999998E-2</v>
      </c>
      <c r="AE22" s="55">
        <v>6.7623000000000003E-2</v>
      </c>
      <c r="AF22" s="55">
        <v>6.7468E-2</v>
      </c>
      <c r="AG22" s="55">
        <v>6.7344000000000001E-2</v>
      </c>
      <c r="AH22" s="55">
        <v>6.7206000000000002E-2</v>
      </c>
      <c r="AI22" s="55">
        <v>6.7040000000000002E-2</v>
      </c>
      <c r="AJ22" s="56">
        <v>-3.6999999999999998E-2</v>
      </c>
    </row>
    <row r="23" spans="1:36" s="55" customFormat="1">
      <c r="A23" s="55" t="s">
        <v>409</v>
      </c>
      <c r="B23" s="55" t="s">
        <v>433</v>
      </c>
      <c r="C23" s="55" t="s">
        <v>1129</v>
      </c>
      <c r="D23" s="55" t="s">
        <v>428</v>
      </c>
      <c r="E23" s="55">
        <v>0.17965500000000001</v>
      </c>
      <c r="F23" s="55">
        <v>0.22212899999999999</v>
      </c>
      <c r="G23" s="55">
        <v>0.265959</v>
      </c>
      <c r="H23" s="55">
        <v>0.30646400000000001</v>
      </c>
      <c r="I23" s="55">
        <v>0.34507900000000002</v>
      </c>
      <c r="J23" s="55">
        <v>0.38316800000000001</v>
      </c>
      <c r="K23" s="55">
        <v>0.42010599999999998</v>
      </c>
      <c r="L23" s="55">
        <v>0.45754400000000001</v>
      </c>
      <c r="M23" s="55">
        <v>0.49723899999999999</v>
      </c>
      <c r="N23" s="55">
        <v>0.53971599999999997</v>
      </c>
      <c r="O23" s="55">
        <v>0.58685100000000001</v>
      </c>
      <c r="P23" s="55">
        <v>0.63760399999999995</v>
      </c>
      <c r="Q23" s="55">
        <v>0.69262599999999996</v>
      </c>
      <c r="R23" s="55">
        <v>0.75208399999999997</v>
      </c>
      <c r="S23" s="55">
        <v>0.81565500000000002</v>
      </c>
      <c r="T23" s="55">
        <v>0.88262399999999996</v>
      </c>
      <c r="U23" s="55">
        <v>0.952152</v>
      </c>
      <c r="V23" s="55">
        <v>1.025126</v>
      </c>
      <c r="W23" s="55">
        <v>1.102357</v>
      </c>
      <c r="X23" s="55">
        <v>1.183562</v>
      </c>
      <c r="Y23" s="55">
        <v>1.268491</v>
      </c>
      <c r="Z23" s="55">
        <v>1.356409</v>
      </c>
      <c r="AA23" s="55">
        <v>1.4472419999999999</v>
      </c>
      <c r="AB23" s="55">
        <v>1.540664</v>
      </c>
      <c r="AC23" s="55">
        <v>1.637078</v>
      </c>
      <c r="AD23" s="55">
        <v>1.7379260000000001</v>
      </c>
      <c r="AE23" s="55">
        <v>1.839939</v>
      </c>
      <c r="AF23" s="55">
        <v>1.9426680000000001</v>
      </c>
      <c r="AG23" s="55">
        <v>2.0472679999999999</v>
      </c>
      <c r="AH23" s="55">
        <v>2.1525720000000002</v>
      </c>
      <c r="AI23" s="55">
        <v>2.2580339999999999</v>
      </c>
      <c r="AJ23" s="56">
        <v>8.7999999999999995E-2</v>
      </c>
    </row>
    <row r="24" spans="1:36" s="55" customFormat="1">
      <c r="A24" s="55" t="s">
        <v>410</v>
      </c>
      <c r="B24" s="55" t="s">
        <v>434</v>
      </c>
      <c r="C24" s="55" t="s">
        <v>1130</v>
      </c>
      <c r="D24" s="55" t="s">
        <v>428</v>
      </c>
      <c r="E24" s="55">
        <v>0.39378200000000002</v>
      </c>
      <c r="F24" s="55">
        <v>0.450104</v>
      </c>
      <c r="G24" s="55">
        <v>0.51450600000000002</v>
      </c>
      <c r="H24" s="55">
        <v>0.58398899999999998</v>
      </c>
      <c r="I24" s="55">
        <v>0.65822499999999995</v>
      </c>
      <c r="J24" s="55">
        <v>0.73449299999999995</v>
      </c>
      <c r="K24" s="55">
        <v>0.81456399999999995</v>
      </c>
      <c r="L24" s="55">
        <v>0.89784200000000003</v>
      </c>
      <c r="M24" s="55">
        <v>0.98907999999999996</v>
      </c>
      <c r="N24" s="55">
        <v>1.0886169999999999</v>
      </c>
      <c r="O24" s="55">
        <v>1.1990780000000001</v>
      </c>
      <c r="P24" s="55">
        <v>1.325061</v>
      </c>
      <c r="Q24" s="55">
        <v>1.4654959999999999</v>
      </c>
      <c r="R24" s="55">
        <v>1.622568</v>
      </c>
      <c r="S24" s="55">
        <v>1.7993159999999999</v>
      </c>
      <c r="T24" s="55">
        <v>1.9981549999999999</v>
      </c>
      <c r="U24" s="55">
        <v>2.21509</v>
      </c>
      <c r="V24" s="55">
        <v>2.4525389999999998</v>
      </c>
      <c r="W24" s="55">
        <v>2.714334</v>
      </c>
      <c r="X24" s="55">
        <v>2.9972940000000001</v>
      </c>
      <c r="Y24" s="55">
        <v>3.2987549999999999</v>
      </c>
      <c r="Z24" s="55">
        <v>3.6131519999999999</v>
      </c>
      <c r="AA24" s="55">
        <v>3.9389460000000001</v>
      </c>
      <c r="AB24" s="55">
        <v>4.2739240000000001</v>
      </c>
      <c r="AC24" s="55">
        <v>4.6189939999999998</v>
      </c>
      <c r="AD24" s="55">
        <v>4.9779580000000001</v>
      </c>
      <c r="AE24" s="55">
        <v>5.3442699999999999</v>
      </c>
      <c r="AF24" s="55">
        <v>5.713794</v>
      </c>
      <c r="AG24" s="55">
        <v>6.0918049999999999</v>
      </c>
      <c r="AH24" s="55">
        <v>6.4715499999999997</v>
      </c>
      <c r="AI24" s="55">
        <v>6.8537359999999996</v>
      </c>
      <c r="AJ24" s="56">
        <v>0.1</v>
      </c>
    </row>
    <row r="25" spans="1:36">
      <c r="A25" t="s">
        <v>411</v>
      </c>
      <c r="B25" t="s">
        <v>435</v>
      </c>
      <c r="C25" t="s">
        <v>1131</v>
      </c>
      <c r="D25" t="s">
        <v>428</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34">
        <v>4.5999999999999999E-2</v>
      </c>
    </row>
    <row r="26" spans="1:36">
      <c r="A26" t="s">
        <v>412</v>
      </c>
      <c r="B26" t="s">
        <v>436</v>
      </c>
      <c r="C26" t="s">
        <v>1132</v>
      </c>
      <c r="D26" t="s">
        <v>428</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34">
        <v>-8.9999999999999993E-3</v>
      </c>
    </row>
    <row r="27" spans="1:36">
      <c r="A27" t="s">
        <v>413</v>
      </c>
      <c r="B27" t="s">
        <v>437</v>
      </c>
      <c r="C27" t="s">
        <v>1133</v>
      </c>
      <c r="D27" t="s">
        <v>428</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17</v>
      </c>
    </row>
    <row r="28" spans="1:36">
      <c r="A28" t="s">
        <v>414</v>
      </c>
      <c r="B28" t="s">
        <v>438</v>
      </c>
      <c r="C28" t="s">
        <v>1134</v>
      </c>
      <c r="D28" t="s">
        <v>428</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34">
        <v>0.02</v>
      </c>
    </row>
    <row r="29" spans="1:36" s="62" customFormat="1">
      <c r="A29" s="62" t="s">
        <v>415</v>
      </c>
      <c r="B29" s="62" t="s">
        <v>439</v>
      </c>
      <c r="C29" s="62" t="s">
        <v>1135</v>
      </c>
      <c r="D29" s="62" t="s">
        <v>428</v>
      </c>
      <c r="E29" s="62">
        <v>1.5592999999999999E-2</v>
      </c>
      <c r="F29" s="62">
        <v>1.4617E-2</v>
      </c>
      <c r="G29" s="62">
        <v>1.3816E-2</v>
      </c>
      <c r="H29" s="62">
        <v>1.3115999999999999E-2</v>
      </c>
      <c r="I29" s="62">
        <v>1.2489E-2</v>
      </c>
      <c r="J29" s="62">
        <v>1.1908999999999999E-2</v>
      </c>
      <c r="K29" s="62">
        <v>1.1370999999999999E-2</v>
      </c>
      <c r="L29" s="62">
        <v>1.0848E-2</v>
      </c>
      <c r="M29" s="62">
        <v>1.0378E-2</v>
      </c>
      <c r="N29" s="62">
        <v>9.9430000000000004E-3</v>
      </c>
      <c r="O29" s="62">
        <v>9.5729999999999999E-3</v>
      </c>
      <c r="P29" s="62">
        <v>9.2770000000000005E-3</v>
      </c>
      <c r="Q29" s="62">
        <v>9.0310000000000008E-3</v>
      </c>
      <c r="R29" s="62">
        <v>8.8450000000000004E-3</v>
      </c>
      <c r="S29" s="62">
        <v>8.7139999999999995E-3</v>
      </c>
      <c r="T29" s="62">
        <v>8.6280000000000003E-3</v>
      </c>
      <c r="U29" s="62">
        <v>8.5550000000000001E-3</v>
      </c>
      <c r="V29" s="62">
        <v>8.4799999999999997E-3</v>
      </c>
      <c r="W29" s="62">
        <v>8.4419999999999999E-3</v>
      </c>
      <c r="X29" s="62">
        <v>8.3899999999999999E-3</v>
      </c>
      <c r="Y29" s="62">
        <v>8.345E-3</v>
      </c>
      <c r="Z29" s="62">
        <v>8.3040000000000006E-3</v>
      </c>
      <c r="AA29" s="62">
        <v>8.2609999999999992E-3</v>
      </c>
      <c r="AB29" s="62">
        <v>8.2500000000000004E-3</v>
      </c>
      <c r="AC29" s="62">
        <v>8.2459999999999999E-3</v>
      </c>
      <c r="AD29" s="62">
        <v>8.2480000000000001E-3</v>
      </c>
      <c r="AE29" s="62">
        <v>8.2410000000000001E-3</v>
      </c>
      <c r="AF29" s="62">
        <v>8.2260000000000007E-3</v>
      </c>
      <c r="AG29" s="62">
        <v>8.2120000000000005E-3</v>
      </c>
      <c r="AH29" s="62">
        <v>8.1919999999999996E-3</v>
      </c>
      <c r="AI29" s="62">
        <v>8.1689999999999992E-3</v>
      </c>
      <c r="AJ29" s="63">
        <v>-2.1000000000000001E-2</v>
      </c>
    </row>
    <row r="30" spans="1:36" s="62" customFormat="1">
      <c r="A30" s="62" t="s">
        <v>416</v>
      </c>
      <c r="B30" s="62" t="s">
        <v>440</v>
      </c>
      <c r="C30" s="62" t="s">
        <v>1136</v>
      </c>
      <c r="D30" s="62" t="s">
        <v>428</v>
      </c>
      <c r="E30" s="62">
        <v>3.6049999999999999E-2</v>
      </c>
      <c r="F30" s="62">
        <v>3.4826000000000003E-2</v>
      </c>
      <c r="G30" s="62">
        <v>3.3960999999999998E-2</v>
      </c>
      <c r="H30" s="62">
        <v>3.3182999999999997E-2</v>
      </c>
      <c r="I30" s="62">
        <v>3.2493000000000001E-2</v>
      </c>
      <c r="J30" s="62">
        <v>3.1748999999999999E-2</v>
      </c>
      <c r="K30" s="62">
        <v>3.0946000000000001E-2</v>
      </c>
      <c r="L30" s="62">
        <v>3.0037000000000001E-2</v>
      </c>
      <c r="M30" s="62">
        <v>2.9101999999999999E-2</v>
      </c>
      <c r="N30" s="62">
        <v>2.8146000000000001E-2</v>
      </c>
      <c r="O30" s="62">
        <v>2.7255999999999999E-2</v>
      </c>
      <c r="P30" s="62">
        <v>2.6449E-2</v>
      </c>
      <c r="Q30" s="62">
        <v>2.5728999999999998E-2</v>
      </c>
      <c r="R30" s="62">
        <v>2.5128000000000001E-2</v>
      </c>
      <c r="S30" s="62">
        <v>2.4669E-2</v>
      </c>
      <c r="T30" s="62">
        <v>2.4299000000000001E-2</v>
      </c>
      <c r="U30" s="62">
        <v>2.3954E-2</v>
      </c>
      <c r="V30" s="62">
        <v>2.3628E-2</v>
      </c>
      <c r="W30" s="62">
        <v>2.3383999999999999E-2</v>
      </c>
      <c r="X30" s="62">
        <v>2.3156E-2</v>
      </c>
      <c r="Y30" s="62">
        <v>2.2946000000000001E-2</v>
      </c>
      <c r="Z30" s="62">
        <v>2.2762999999999999E-2</v>
      </c>
      <c r="AA30" s="62">
        <v>2.2592000000000001E-2</v>
      </c>
      <c r="AB30" s="62">
        <v>2.2515E-2</v>
      </c>
      <c r="AC30" s="62">
        <v>2.2460000000000001E-2</v>
      </c>
      <c r="AD30" s="62">
        <v>2.2461999999999999E-2</v>
      </c>
      <c r="AE30" s="62">
        <v>2.2443000000000001E-2</v>
      </c>
      <c r="AF30" s="62">
        <v>2.2401999999999998E-2</v>
      </c>
      <c r="AG30" s="62">
        <v>2.2373000000000001E-2</v>
      </c>
      <c r="AH30" s="62">
        <v>2.2329999999999999E-2</v>
      </c>
      <c r="AI30" s="62">
        <v>2.2273000000000001E-2</v>
      </c>
      <c r="AJ30" s="63">
        <v>-1.6E-2</v>
      </c>
    </row>
    <row r="31" spans="1:36">
      <c r="A31" t="s">
        <v>417</v>
      </c>
      <c r="B31" t="s">
        <v>441</v>
      </c>
      <c r="C31" t="s">
        <v>1137</v>
      </c>
      <c r="D31" t="s">
        <v>428</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34">
        <v>2.3E-2</v>
      </c>
    </row>
    <row r="32" spans="1:36">
      <c r="A32" t="s">
        <v>418</v>
      </c>
      <c r="B32" t="s">
        <v>442</v>
      </c>
      <c r="C32" t="s">
        <v>1138</v>
      </c>
      <c r="D32" t="s">
        <v>428</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34">
        <v>4.0000000000000001E-3</v>
      </c>
    </row>
    <row r="33" spans="1:36">
      <c r="A33" t="s">
        <v>419</v>
      </c>
      <c r="B33" t="s">
        <v>443</v>
      </c>
      <c r="C33" t="s">
        <v>1139</v>
      </c>
      <c r="D33" t="s">
        <v>428</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17</v>
      </c>
    </row>
    <row r="34" spans="1:36">
      <c r="A34" t="s">
        <v>420</v>
      </c>
      <c r="B34" t="s">
        <v>444</v>
      </c>
      <c r="C34" t="s">
        <v>1140</v>
      </c>
      <c r="D34" t="s">
        <v>428</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34">
        <v>2.9000000000000001E-2</v>
      </c>
    </row>
    <row r="35" spans="1:36">
      <c r="A35" t="s">
        <v>421</v>
      </c>
      <c r="B35" t="s">
        <v>445</v>
      </c>
      <c r="C35" t="s">
        <v>1141</v>
      </c>
      <c r="D35" t="s">
        <v>428</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34">
        <v>2.1999999999999999E-2</v>
      </c>
    </row>
    <row r="36" spans="1:36">
      <c r="A36" t="s">
        <v>81</v>
      </c>
      <c r="B36" t="s">
        <v>446</v>
      </c>
      <c r="C36" t="s">
        <v>1142</v>
      </c>
      <c r="D36" t="s">
        <v>428</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34">
        <v>-7.0000000000000001E-3</v>
      </c>
    </row>
    <row r="37" spans="1:36">
      <c r="A37" t="s">
        <v>422</v>
      </c>
    </row>
    <row r="38" spans="1:36">
      <c r="A38" t="s">
        <v>423</v>
      </c>
    </row>
    <row r="39" spans="1:36" s="64" customFormat="1">
      <c r="A39" s="64" t="s">
        <v>403</v>
      </c>
      <c r="B39" s="64" t="s">
        <v>447</v>
      </c>
      <c r="C39" s="64" t="s">
        <v>1143</v>
      </c>
      <c r="D39" s="64" t="s">
        <v>428</v>
      </c>
      <c r="E39" s="64">
        <v>109.775116</v>
      </c>
      <c r="F39" s="64">
        <v>110.74385100000001</v>
      </c>
      <c r="G39" s="64">
        <v>112.111847</v>
      </c>
      <c r="H39" s="64">
        <v>113.83586099999999</v>
      </c>
      <c r="I39" s="64">
        <v>115.972031</v>
      </c>
      <c r="J39" s="64">
        <v>118.357674</v>
      </c>
      <c r="K39" s="64">
        <v>120.65992</v>
      </c>
      <c r="L39" s="64">
        <v>122.775352</v>
      </c>
      <c r="M39" s="64">
        <v>124.84523799999999</v>
      </c>
      <c r="N39" s="64">
        <v>126.789886</v>
      </c>
      <c r="O39" s="64">
        <v>128.461319</v>
      </c>
      <c r="P39" s="64">
        <v>130.010468</v>
      </c>
      <c r="Q39" s="64">
        <v>131.39666700000001</v>
      </c>
      <c r="R39" s="64">
        <v>132.62655599999999</v>
      </c>
      <c r="S39" s="64">
        <v>133.67858899999999</v>
      </c>
      <c r="T39" s="64">
        <v>134.59551999999999</v>
      </c>
      <c r="U39" s="64">
        <v>135.30641199999999</v>
      </c>
      <c r="V39" s="64">
        <v>135.80033900000001</v>
      </c>
      <c r="W39" s="64">
        <v>136.15254200000001</v>
      </c>
      <c r="X39" s="64">
        <v>136.389465</v>
      </c>
      <c r="Y39" s="64">
        <v>136.512878</v>
      </c>
      <c r="Z39" s="64">
        <v>136.56616199999999</v>
      </c>
      <c r="AA39" s="64">
        <v>136.56909200000001</v>
      </c>
      <c r="AB39" s="64">
        <v>136.49606299999999</v>
      </c>
      <c r="AC39" s="64">
        <v>136.38095100000001</v>
      </c>
      <c r="AD39" s="64">
        <v>136.26539600000001</v>
      </c>
      <c r="AE39" s="64">
        <v>136.08590699999999</v>
      </c>
      <c r="AF39" s="64">
        <v>135.841599</v>
      </c>
      <c r="AG39" s="64">
        <v>135.621002</v>
      </c>
      <c r="AH39" s="64">
        <v>135.329498</v>
      </c>
      <c r="AI39" s="64">
        <v>134.95864900000001</v>
      </c>
      <c r="AJ39" s="65">
        <v>7.0000000000000001E-3</v>
      </c>
    </row>
    <row r="40" spans="1:36">
      <c r="A40" t="s">
        <v>404</v>
      </c>
      <c r="B40" t="s">
        <v>448</v>
      </c>
      <c r="C40" t="s">
        <v>1144</v>
      </c>
      <c r="D40" t="s">
        <v>428</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34">
        <v>4.7E-2</v>
      </c>
    </row>
    <row r="41" spans="1:36">
      <c r="A41" t="s">
        <v>424</v>
      </c>
      <c r="B41" t="s">
        <v>449</v>
      </c>
      <c r="C41" t="s">
        <v>1145</v>
      </c>
      <c r="D41" t="s">
        <v>428</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34">
        <v>7.0000000000000001E-3</v>
      </c>
    </row>
    <row r="42" spans="1:36">
      <c r="A42" t="s">
        <v>425</v>
      </c>
    </row>
    <row r="43" spans="1:36" s="64" customFormat="1">
      <c r="A43" s="64" t="s">
        <v>407</v>
      </c>
      <c r="B43" s="64" t="s">
        <v>450</v>
      </c>
      <c r="C43" s="64" t="s">
        <v>1146</v>
      </c>
      <c r="D43" s="64" t="s">
        <v>428</v>
      </c>
      <c r="E43" s="64">
        <v>15.788600000000001</v>
      </c>
      <c r="F43" s="64">
        <v>15.792562</v>
      </c>
      <c r="G43" s="64">
        <v>15.765272</v>
      </c>
      <c r="H43" s="64">
        <v>15.707791</v>
      </c>
      <c r="I43" s="64">
        <v>15.623258</v>
      </c>
      <c r="J43" s="64">
        <v>15.520708000000001</v>
      </c>
      <c r="K43" s="64">
        <v>15.389112000000001</v>
      </c>
      <c r="L43" s="64">
        <v>15.228992</v>
      </c>
      <c r="M43" s="64">
        <v>15.067304</v>
      </c>
      <c r="N43" s="64">
        <v>14.911758000000001</v>
      </c>
      <c r="O43" s="64">
        <v>14.753513</v>
      </c>
      <c r="P43" s="64">
        <v>14.592062</v>
      </c>
      <c r="Q43" s="64">
        <v>14.430001000000001</v>
      </c>
      <c r="R43" s="64">
        <v>14.277225</v>
      </c>
      <c r="S43" s="64">
        <v>14.135702</v>
      </c>
      <c r="T43" s="64">
        <v>14.00994</v>
      </c>
      <c r="U43" s="64">
        <v>13.895649000000001</v>
      </c>
      <c r="V43" s="64">
        <v>13.791717999999999</v>
      </c>
      <c r="W43" s="64">
        <v>13.695762999999999</v>
      </c>
      <c r="X43" s="64">
        <v>13.614037</v>
      </c>
      <c r="Y43" s="64">
        <v>13.549742999999999</v>
      </c>
      <c r="Z43" s="64">
        <v>13.490777</v>
      </c>
      <c r="AA43" s="64">
        <v>13.439021</v>
      </c>
      <c r="AB43" s="64">
        <v>13.389459</v>
      </c>
      <c r="AC43" s="64">
        <v>13.341989</v>
      </c>
      <c r="AD43" s="64">
        <v>13.300770999999999</v>
      </c>
      <c r="AE43" s="64">
        <v>13.258034</v>
      </c>
      <c r="AF43" s="64">
        <v>13.213305</v>
      </c>
      <c r="AG43" s="64">
        <v>13.174664</v>
      </c>
      <c r="AH43" s="64">
        <v>13.132721</v>
      </c>
      <c r="AI43" s="64">
        <v>13.08629</v>
      </c>
      <c r="AJ43" s="65">
        <v>-6.0000000000000001E-3</v>
      </c>
    </row>
    <row r="44" spans="1:36" s="55" customFormat="1">
      <c r="A44" s="55" t="s">
        <v>408</v>
      </c>
      <c r="B44" s="55" t="s">
        <v>451</v>
      </c>
      <c r="C44" s="55" t="s">
        <v>1147</v>
      </c>
      <c r="D44" s="55" t="s">
        <v>428</v>
      </c>
      <c r="E44" s="55">
        <v>6.6799999999999997E-4</v>
      </c>
      <c r="F44" s="55">
        <v>6.0099999999999997E-4</v>
      </c>
      <c r="G44" s="55">
        <v>5.3300000000000005E-4</v>
      </c>
      <c r="H44" s="55">
        <v>4.3199999999999998E-4</v>
      </c>
      <c r="I44" s="55">
        <v>3.5399999999999999E-4</v>
      </c>
      <c r="J44" s="55">
        <v>2.99E-4</v>
      </c>
      <c r="K44" s="55">
        <v>2.5399999999999999E-4</v>
      </c>
      <c r="L44" s="55">
        <v>2.2100000000000001E-4</v>
      </c>
      <c r="M44" s="55">
        <v>2.0000000000000001E-4</v>
      </c>
      <c r="N44" s="55">
        <v>1.8000000000000001E-4</v>
      </c>
      <c r="O44" s="55">
        <v>1.6200000000000001E-4</v>
      </c>
      <c r="P44" s="55">
        <v>1.44E-4</v>
      </c>
      <c r="Q44" s="55">
        <v>1.2899999999999999E-4</v>
      </c>
      <c r="R44" s="55">
        <v>1.1400000000000001E-4</v>
      </c>
      <c r="S44" s="55">
        <v>1.01E-4</v>
      </c>
      <c r="T44" s="55">
        <v>9.0000000000000006E-5</v>
      </c>
      <c r="U44" s="55">
        <v>7.3999999999999996E-5</v>
      </c>
      <c r="V44" s="55">
        <v>6.0999999999999999E-5</v>
      </c>
      <c r="W44" s="55">
        <v>5.5000000000000002E-5</v>
      </c>
      <c r="X44" s="55">
        <v>4.8999999999999998E-5</v>
      </c>
      <c r="Y44" s="55">
        <v>4.5000000000000003E-5</v>
      </c>
      <c r="Z44" s="55">
        <v>4.0000000000000003E-5</v>
      </c>
      <c r="AA44" s="55">
        <v>3.6000000000000001E-5</v>
      </c>
      <c r="AB44" s="55">
        <v>3.3000000000000003E-5</v>
      </c>
      <c r="AC44" s="55">
        <v>3.0000000000000001E-5</v>
      </c>
      <c r="AD44" s="55">
        <v>2.6999999999999999E-5</v>
      </c>
      <c r="AE44" s="55">
        <v>2.4000000000000001E-5</v>
      </c>
      <c r="AF44" s="55">
        <v>2.1999999999999999E-5</v>
      </c>
      <c r="AG44" s="55">
        <v>2.0000000000000002E-5</v>
      </c>
      <c r="AH44" s="55">
        <v>1.8E-5</v>
      </c>
      <c r="AI44" s="55">
        <v>1.5999999999999999E-5</v>
      </c>
      <c r="AJ44" s="56">
        <v>-0.11600000000000001</v>
      </c>
    </row>
    <row r="45" spans="1:36" s="55" customFormat="1">
      <c r="A45" s="55" t="s">
        <v>409</v>
      </c>
      <c r="B45" s="55" t="s">
        <v>452</v>
      </c>
      <c r="C45" s="55" t="s">
        <v>1148</v>
      </c>
      <c r="D45" s="55" t="s">
        <v>428</v>
      </c>
      <c r="E45" s="55">
        <v>3.5414000000000001E-2</v>
      </c>
      <c r="F45" s="55">
        <v>4.7958000000000001E-2</v>
      </c>
      <c r="G45" s="55">
        <v>6.1720999999999998E-2</v>
      </c>
      <c r="H45" s="55">
        <v>7.6243000000000005E-2</v>
      </c>
      <c r="I45" s="55">
        <v>9.3642000000000003E-2</v>
      </c>
      <c r="J45" s="55">
        <v>0.113646</v>
      </c>
      <c r="K45" s="55">
        <v>0.13662099999999999</v>
      </c>
      <c r="L45" s="55">
        <v>0.16203400000000001</v>
      </c>
      <c r="M45" s="55">
        <v>0.191001</v>
      </c>
      <c r="N45" s="55">
        <v>0.22387699999999999</v>
      </c>
      <c r="O45" s="55">
        <v>0.26006899999999999</v>
      </c>
      <c r="P45" s="55">
        <v>0.30036200000000002</v>
      </c>
      <c r="Q45" s="55">
        <v>0.34528799999999998</v>
      </c>
      <c r="R45" s="55">
        <v>0.39483600000000002</v>
      </c>
      <c r="S45" s="55">
        <v>0.44891700000000001</v>
      </c>
      <c r="T45" s="55">
        <v>0.50762399999999996</v>
      </c>
      <c r="U45" s="55">
        <v>0.57022099999999998</v>
      </c>
      <c r="V45" s="55">
        <v>0.63605</v>
      </c>
      <c r="W45" s="55">
        <v>0.70518800000000004</v>
      </c>
      <c r="X45" s="55">
        <v>0.77725699999999998</v>
      </c>
      <c r="Y45" s="55">
        <v>0.85167199999999998</v>
      </c>
      <c r="Z45" s="55">
        <v>0.92790700000000004</v>
      </c>
      <c r="AA45" s="55">
        <v>1.0058849999999999</v>
      </c>
      <c r="AB45" s="55">
        <v>1.0850150000000001</v>
      </c>
      <c r="AC45" s="55">
        <v>1.1651640000000001</v>
      </c>
      <c r="AD45" s="55">
        <v>1.247044</v>
      </c>
      <c r="AE45" s="55">
        <v>1.329116</v>
      </c>
      <c r="AF45" s="55">
        <v>1.4110469999999999</v>
      </c>
      <c r="AG45" s="55">
        <v>1.4940819999999999</v>
      </c>
      <c r="AH45" s="55">
        <v>1.576498</v>
      </c>
      <c r="AI45" s="55">
        <v>1.657945</v>
      </c>
      <c r="AJ45" s="56">
        <v>0.13700000000000001</v>
      </c>
    </row>
    <row r="46" spans="1:36" s="55" customFormat="1">
      <c r="A46" s="55" t="s">
        <v>410</v>
      </c>
      <c r="B46" s="55" t="s">
        <v>453</v>
      </c>
      <c r="C46" s="55" t="s">
        <v>1149</v>
      </c>
      <c r="D46" s="55" t="s">
        <v>428</v>
      </c>
      <c r="E46" s="55">
        <v>6.0679999999999998E-2</v>
      </c>
      <c r="F46" s="55">
        <v>9.1847999999999999E-2</v>
      </c>
      <c r="G46" s="55">
        <v>0.128022</v>
      </c>
      <c r="H46" s="55">
        <v>0.169351</v>
      </c>
      <c r="I46" s="55">
        <v>0.21685399999999999</v>
      </c>
      <c r="J46" s="55">
        <v>0.26850800000000002</v>
      </c>
      <c r="K46" s="55">
        <v>0.32242500000000002</v>
      </c>
      <c r="L46" s="55">
        <v>0.38031500000000001</v>
      </c>
      <c r="M46" s="55">
        <v>0.44548300000000002</v>
      </c>
      <c r="N46" s="55">
        <v>0.51895100000000005</v>
      </c>
      <c r="O46" s="55">
        <v>0.60328999999999999</v>
      </c>
      <c r="P46" s="55">
        <v>0.69862500000000005</v>
      </c>
      <c r="Q46" s="55">
        <v>0.80738699999999997</v>
      </c>
      <c r="R46" s="55">
        <v>0.92993300000000001</v>
      </c>
      <c r="S46" s="55">
        <v>1.0675749999999999</v>
      </c>
      <c r="T46" s="55">
        <v>1.220337</v>
      </c>
      <c r="U46" s="55">
        <v>1.387586</v>
      </c>
      <c r="V46" s="55">
        <v>1.5692360000000001</v>
      </c>
      <c r="W46" s="55">
        <v>1.766562</v>
      </c>
      <c r="X46" s="55">
        <v>1.9782200000000001</v>
      </c>
      <c r="Y46" s="55">
        <v>2.203554</v>
      </c>
      <c r="Z46" s="55">
        <v>2.4356680000000002</v>
      </c>
      <c r="AA46" s="55">
        <v>2.673063</v>
      </c>
      <c r="AB46" s="55">
        <v>2.9148179999999999</v>
      </c>
      <c r="AC46" s="55">
        <v>3.161079</v>
      </c>
      <c r="AD46" s="55">
        <v>3.4151549999999999</v>
      </c>
      <c r="AE46" s="55">
        <v>3.6720060000000001</v>
      </c>
      <c r="AF46" s="55">
        <v>3.9309029999999998</v>
      </c>
      <c r="AG46" s="55">
        <v>4.1954529999999997</v>
      </c>
      <c r="AH46" s="55">
        <v>4.4627460000000001</v>
      </c>
      <c r="AI46" s="55">
        <v>4.7318870000000004</v>
      </c>
      <c r="AJ46" s="56">
        <v>0.156</v>
      </c>
    </row>
    <row r="47" spans="1:36">
      <c r="A47" t="s">
        <v>411</v>
      </c>
      <c r="B47" t="s">
        <v>454</v>
      </c>
      <c r="C47" t="s">
        <v>1150</v>
      </c>
      <c r="D47" t="s">
        <v>428</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34">
        <v>6.9000000000000006E-2</v>
      </c>
    </row>
    <row r="48" spans="1:36">
      <c r="A48" t="s">
        <v>412</v>
      </c>
      <c r="B48" t="s">
        <v>455</v>
      </c>
      <c r="C48" t="s">
        <v>1151</v>
      </c>
      <c r="D48" t="s">
        <v>428</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34">
        <v>0.14499999999999999</v>
      </c>
    </row>
    <row r="49" spans="1:36">
      <c r="A49" t="s">
        <v>413</v>
      </c>
      <c r="B49" t="s">
        <v>456</v>
      </c>
      <c r="C49" t="s">
        <v>1152</v>
      </c>
      <c r="D49" t="s">
        <v>428</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17</v>
      </c>
    </row>
    <row r="50" spans="1:36" s="64" customFormat="1">
      <c r="A50" s="64" t="s">
        <v>414</v>
      </c>
      <c r="B50" s="64" t="s">
        <v>457</v>
      </c>
      <c r="C50" s="64" t="s">
        <v>1153</v>
      </c>
      <c r="D50" s="64" t="s">
        <v>428</v>
      </c>
      <c r="E50" s="64">
        <v>0.95845199999999997</v>
      </c>
      <c r="F50" s="64">
        <v>1.1904840000000001</v>
      </c>
      <c r="G50" s="64">
        <v>1.439907</v>
      </c>
      <c r="H50" s="64">
        <v>1.698766</v>
      </c>
      <c r="I50" s="64">
        <v>1.972269</v>
      </c>
      <c r="J50" s="64">
        <v>2.2568920000000001</v>
      </c>
      <c r="K50" s="64">
        <v>2.5895109999999999</v>
      </c>
      <c r="L50" s="64">
        <v>2.9365540000000001</v>
      </c>
      <c r="M50" s="64">
        <v>3.2890290000000002</v>
      </c>
      <c r="N50" s="64">
        <v>3.6428790000000002</v>
      </c>
      <c r="O50" s="64">
        <v>3.9933879999999999</v>
      </c>
      <c r="P50" s="64">
        <v>4.342149</v>
      </c>
      <c r="Q50" s="64">
        <v>4.6901970000000004</v>
      </c>
      <c r="R50" s="64">
        <v>5.0341310000000004</v>
      </c>
      <c r="S50" s="64">
        <v>5.3734599999999997</v>
      </c>
      <c r="T50" s="64">
        <v>5.7085650000000001</v>
      </c>
      <c r="U50" s="64">
        <v>6.0361909999999996</v>
      </c>
      <c r="V50" s="64">
        <v>6.3542930000000002</v>
      </c>
      <c r="W50" s="64">
        <v>6.6660579999999996</v>
      </c>
      <c r="X50" s="64">
        <v>6.9704079999999999</v>
      </c>
      <c r="Y50" s="64">
        <v>7.2658579999999997</v>
      </c>
      <c r="Z50" s="64">
        <v>7.552022</v>
      </c>
      <c r="AA50" s="64">
        <v>7.8315900000000003</v>
      </c>
      <c r="AB50" s="64">
        <v>8.1041070000000008</v>
      </c>
      <c r="AC50" s="64">
        <v>8.3715019999999996</v>
      </c>
      <c r="AD50" s="64">
        <v>8.6397700000000004</v>
      </c>
      <c r="AE50" s="64">
        <v>8.9018979999999992</v>
      </c>
      <c r="AF50" s="64">
        <v>9.1579350000000002</v>
      </c>
      <c r="AG50" s="64">
        <v>9.4151760000000007</v>
      </c>
      <c r="AH50" s="64">
        <v>9.6675170000000001</v>
      </c>
      <c r="AI50" s="64">
        <v>9.9138900000000003</v>
      </c>
      <c r="AJ50" s="65">
        <v>8.1000000000000003E-2</v>
      </c>
    </row>
    <row r="51" spans="1:36" s="62" customFormat="1">
      <c r="A51" s="62" t="s">
        <v>415</v>
      </c>
      <c r="B51" s="62" t="s">
        <v>458</v>
      </c>
      <c r="C51" s="62" t="s">
        <v>1154</v>
      </c>
      <c r="D51" s="62" t="s">
        <v>428</v>
      </c>
      <c r="E51" s="62">
        <v>1.2926999999999999E-2</v>
      </c>
      <c r="F51" s="62">
        <v>1.2425E-2</v>
      </c>
      <c r="G51" s="62">
        <v>1.1995E-2</v>
      </c>
      <c r="H51" s="62">
        <v>1.1642E-2</v>
      </c>
      <c r="I51" s="62">
        <v>1.1374E-2</v>
      </c>
      <c r="J51" s="62">
        <v>1.1136999999999999E-2</v>
      </c>
      <c r="K51" s="62">
        <v>1.0949E-2</v>
      </c>
      <c r="L51" s="62">
        <v>1.0763E-2</v>
      </c>
      <c r="M51" s="62">
        <v>1.0626999999999999E-2</v>
      </c>
      <c r="N51" s="62">
        <v>1.0482999999999999E-2</v>
      </c>
      <c r="O51" s="62">
        <v>1.0403000000000001E-2</v>
      </c>
      <c r="P51" s="62">
        <v>1.0338999999999999E-2</v>
      </c>
      <c r="Q51" s="62">
        <v>1.0307E-2</v>
      </c>
      <c r="R51" s="62">
        <v>1.0286E-2</v>
      </c>
      <c r="S51" s="62">
        <v>1.0311000000000001E-2</v>
      </c>
      <c r="T51" s="62">
        <v>1.0336E-2</v>
      </c>
      <c r="U51" s="62">
        <v>1.0371999999999999E-2</v>
      </c>
      <c r="V51" s="62">
        <v>1.0409E-2</v>
      </c>
      <c r="W51" s="62">
        <v>1.0458E-2</v>
      </c>
      <c r="X51" s="62">
        <v>1.0508E-2</v>
      </c>
      <c r="Y51" s="62">
        <v>1.0562999999999999E-2</v>
      </c>
      <c r="Z51" s="62">
        <v>1.0612999999999999E-2</v>
      </c>
      <c r="AA51" s="62">
        <v>1.0647999999999999E-2</v>
      </c>
      <c r="AB51" s="62">
        <v>1.0715000000000001E-2</v>
      </c>
      <c r="AC51" s="62">
        <v>1.0779E-2</v>
      </c>
      <c r="AD51" s="62">
        <v>1.0853E-2</v>
      </c>
      <c r="AE51" s="62">
        <v>1.0917E-2</v>
      </c>
      <c r="AF51" s="62">
        <v>1.0973E-2</v>
      </c>
      <c r="AG51" s="62">
        <v>1.1037E-2</v>
      </c>
      <c r="AH51" s="62">
        <v>1.1093E-2</v>
      </c>
      <c r="AI51" s="62">
        <v>1.1143E-2</v>
      </c>
      <c r="AJ51" s="63">
        <v>-5.0000000000000001E-3</v>
      </c>
    </row>
    <row r="52" spans="1:36" s="62" customFormat="1">
      <c r="A52" s="62" t="s">
        <v>416</v>
      </c>
      <c r="B52" s="62" t="s">
        <v>459</v>
      </c>
      <c r="C52" s="62" t="s">
        <v>1155</v>
      </c>
      <c r="D52" s="62" t="s">
        <v>428</v>
      </c>
      <c r="E52" s="62">
        <v>3.3397000000000003E-2</v>
      </c>
      <c r="F52" s="62">
        <v>3.4570999999999998E-2</v>
      </c>
      <c r="G52" s="62">
        <v>3.5624000000000003E-2</v>
      </c>
      <c r="H52" s="62">
        <v>3.6540000000000003E-2</v>
      </c>
      <c r="I52" s="62">
        <v>3.7402999999999999E-2</v>
      </c>
      <c r="J52" s="62">
        <v>3.8196000000000001E-2</v>
      </c>
      <c r="K52" s="62">
        <v>3.8857000000000003E-2</v>
      </c>
      <c r="L52" s="62">
        <v>3.9291E-2</v>
      </c>
      <c r="M52" s="62">
        <v>3.9697999999999997E-2</v>
      </c>
      <c r="N52" s="62">
        <v>4.0032999999999999E-2</v>
      </c>
      <c r="O52" s="62">
        <v>4.0252999999999997E-2</v>
      </c>
      <c r="P52" s="62">
        <v>4.0459000000000002E-2</v>
      </c>
      <c r="Q52" s="62">
        <v>4.0672E-2</v>
      </c>
      <c r="R52" s="62">
        <v>4.0869999999999997E-2</v>
      </c>
      <c r="S52" s="62">
        <v>4.1126000000000003E-2</v>
      </c>
      <c r="T52" s="62">
        <v>4.1374000000000001E-2</v>
      </c>
      <c r="U52" s="62">
        <v>4.1610000000000001E-2</v>
      </c>
      <c r="V52" s="62">
        <v>4.1803E-2</v>
      </c>
      <c r="W52" s="62">
        <v>4.1997E-2</v>
      </c>
      <c r="X52" s="62">
        <v>4.2181999999999997E-2</v>
      </c>
      <c r="Y52" s="62">
        <v>4.2352000000000001E-2</v>
      </c>
      <c r="Z52" s="62">
        <v>4.2486999999999997E-2</v>
      </c>
      <c r="AA52" s="62">
        <v>4.2583000000000003E-2</v>
      </c>
      <c r="AB52" s="62">
        <v>4.2701999999999997E-2</v>
      </c>
      <c r="AC52" s="62">
        <v>4.2749000000000002E-2</v>
      </c>
      <c r="AD52" s="62">
        <v>4.2855999999999998E-2</v>
      </c>
      <c r="AE52" s="62">
        <v>4.2916999999999997E-2</v>
      </c>
      <c r="AF52" s="62">
        <v>4.2944000000000003E-2</v>
      </c>
      <c r="AG52" s="62">
        <v>4.3011000000000001E-2</v>
      </c>
      <c r="AH52" s="62">
        <v>4.3033000000000002E-2</v>
      </c>
      <c r="AI52" s="62">
        <v>4.3008999999999999E-2</v>
      </c>
      <c r="AJ52" s="63">
        <v>8.0000000000000002E-3</v>
      </c>
    </row>
    <row r="53" spans="1:36">
      <c r="A53" t="s">
        <v>417</v>
      </c>
      <c r="B53" t="s">
        <v>460</v>
      </c>
      <c r="C53" t="s">
        <v>1156</v>
      </c>
      <c r="D53" t="s">
        <v>428</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34">
        <v>1.4E-2</v>
      </c>
    </row>
    <row r="54" spans="1:36">
      <c r="A54" t="s">
        <v>418</v>
      </c>
      <c r="B54" t="s">
        <v>461</v>
      </c>
      <c r="C54" t="s">
        <v>1157</v>
      </c>
      <c r="D54" t="s">
        <v>428</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34">
        <v>-2.7E-2</v>
      </c>
    </row>
    <row r="55" spans="1:36">
      <c r="A55" t="s">
        <v>419</v>
      </c>
      <c r="B55" t="s">
        <v>462</v>
      </c>
      <c r="C55" t="s">
        <v>1158</v>
      </c>
      <c r="D55" t="s">
        <v>428</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17</v>
      </c>
    </row>
    <row r="56" spans="1:36">
      <c r="A56" t="s">
        <v>420</v>
      </c>
      <c r="B56" t="s">
        <v>463</v>
      </c>
      <c r="C56" t="s">
        <v>1159</v>
      </c>
      <c r="D56" t="s">
        <v>428</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34">
        <v>0.245</v>
      </c>
    </row>
    <row r="57" spans="1:36">
      <c r="A57" t="s">
        <v>426</v>
      </c>
      <c r="B57" t="s">
        <v>464</v>
      </c>
      <c r="C57" t="s">
        <v>1160</v>
      </c>
      <c r="D57" t="s">
        <v>428</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34">
        <v>2.1999999999999999E-2</v>
      </c>
    </row>
    <row r="58" spans="1:36">
      <c r="A58" t="s">
        <v>80</v>
      </c>
      <c r="B58" t="s">
        <v>465</v>
      </c>
      <c r="C58" t="s">
        <v>1161</v>
      </c>
      <c r="D58" t="s">
        <v>428</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34">
        <v>0.01</v>
      </c>
    </row>
    <row r="59" spans="1:36">
      <c r="A59" t="s">
        <v>79</v>
      </c>
      <c r="B59" t="s">
        <v>466</v>
      </c>
      <c r="C59" t="s">
        <v>1162</v>
      </c>
      <c r="D59" t="s">
        <v>428</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34">
        <v>2E-3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70"/>
  <sheetViews>
    <sheetView topLeftCell="A37" workbookViewId="0">
      <selection activeCell="E1" sqref="E1:E1048576"/>
    </sheetView>
  </sheetViews>
  <sheetFormatPr defaultRowHeight="15"/>
  <cols>
    <col min="1" max="1" width="51.14062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398</v>
      </c>
    </row>
    <row r="10" spans="1:36">
      <c r="A10" t="s">
        <v>467</v>
      </c>
    </row>
    <row r="11" spans="1:36">
      <c r="A11" t="s">
        <v>1163</v>
      </c>
    </row>
    <row r="12" spans="1:36">
      <c r="A12" t="s">
        <v>1164</v>
      </c>
    </row>
    <row r="13" spans="1:36">
      <c r="A13" t="s">
        <v>394</v>
      </c>
    </row>
    <row r="14" spans="1:36">
      <c r="B14" t="s">
        <v>395</v>
      </c>
      <c r="C14" t="s">
        <v>396</v>
      </c>
      <c r="D14" t="s">
        <v>397</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1031</v>
      </c>
    </row>
    <row r="15" spans="1:36">
      <c r="A15" t="s">
        <v>401</v>
      </c>
    </row>
    <row r="16" spans="1:36">
      <c r="A16" t="s">
        <v>402</v>
      </c>
    </row>
    <row r="17" spans="1:36">
      <c r="A17" t="s">
        <v>403</v>
      </c>
      <c r="B17" t="s">
        <v>468</v>
      </c>
      <c r="C17" t="s">
        <v>1165</v>
      </c>
      <c r="D17" t="s">
        <v>469</v>
      </c>
      <c r="E17">
        <v>5188.8779299999997</v>
      </c>
      <c r="F17">
        <v>4900.6103519999997</v>
      </c>
      <c r="G17">
        <v>4844.0097660000001</v>
      </c>
      <c r="H17">
        <v>4774.3881840000004</v>
      </c>
      <c r="I17">
        <v>4676.2436520000001</v>
      </c>
      <c r="J17">
        <v>4571.828125</v>
      </c>
      <c r="K17">
        <v>4450.451172</v>
      </c>
      <c r="L17">
        <v>4316.2348629999997</v>
      </c>
      <c r="M17">
        <v>4200.6596680000002</v>
      </c>
      <c r="N17">
        <v>4097.2133789999998</v>
      </c>
      <c r="O17">
        <v>3998.2456050000001</v>
      </c>
      <c r="P17">
        <v>3903.5427249999998</v>
      </c>
      <c r="Q17">
        <v>3814.3781739999999</v>
      </c>
      <c r="R17">
        <v>3738.2597660000001</v>
      </c>
      <c r="S17">
        <v>3677.3183589999999</v>
      </c>
      <c r="T17">
        <v>3617.7102049999999</v>
      </c>
      <c r="U17">
        <v>3551.0749510000001</v>
      </c>
      <c r="V17">
        <v>3483.1225589999999</v>
      </c>
      <c r="W17">
        <v>3425.3720699999999</v>
      </c>
      <c r="X17">
        <v>3373.7944339999999</v>
      </c>
      <c r="Y17">
        <v>3321.9262699999999</v>
      </c>
      <c r="Z17">
        <v>3271.611328</v>
      </c>
      <c r="AA17">
        <v>3225.3852539999998</v>
      </c>
      <c r="AB17">
        <v>3179.3522950000001</v>
      </c>
      <c r="AC17">
        <v>3153.5122070000002</v>
      </c>
      <c r="AD17">
        <v>3143.1279300000001</v>
      </c>
      <c r="AE17">
        <v>3125.6428219999998</v>
      </c>
      <c r="AF17">
        <v>3100.4921880000002</v>
      </c>
      <c r="AG17">
        <v>3082.4726559999999</v>
      </c>
      <c r="AH17">
        <v>3061.0490719999998</v>
      </c>
      <c r="AI17">
        <v>3035.0610350000002</v>
      </c>
      <c r="AJ17" s="34">
        <v>-1.7999999999999999E-2</v>
      </c>
    </row>
    <row r="18" spans="1:36">
      <c r="A18" t="s">
        <v>404</v>
      </c>
      <c r="B18" t="s">
        <v>470</v>
      </c>
      <c r="C18" t="s">
        <v>1166</v>
      </c>
      <c r="D18" t="s">
        <v>469</v>
      </c>
      <c r="E18">
        <v>88.915572999999995</v>
      </c>
      <c r="F18">
        <v>82.838188000000002</v>
      </c>
      <c r="G18">
        <v>76.977196000000006</v>
      </c>
      <c r="H18">
        <v>70.993797000000001</v>
      </c>
      <c r="I18">
        <v>64.85051</v>
      </c>
      <c r="J18">
        <v>58.554848</v>
      </c>
      <c r="K18">
        <v>52.272956999999998</v>
      </c>
      <c r="L18">
        <v>46.094977999999998</v>
      </c>
      <c r="M18">
        <v>40.251216999999997</v>
      </c>
      <c r="N18">
        <v>34.839618999999999</v>
      </c>
      <c r="O18">
        <v>29.853296</v>
      </c>
      <c r="P18">
        <v>25.328289000000002</v>
      </c>
      <c r="Q18">
        <v>21.520432</v>
      </c>
      <c r="R18">
        <v>18.217559999999999</v>
      </c>
      <c r="S18">
        <v>14.714346000000001</v>
      </c>
      <c r="T18">
        <v>11.568032000000001</v>
      </c>
      <c r="U18">
        <v>8.4945710000000005</v>
      </c>
      <c r="V18">
        <v>5.6190249999999997</v>
      </c>
      <c r="W18">
        <v>2.8321719999999999</v>
      </c>
      <c r="X18">
        <v>1.017188</v>
      </c>
      <c r="Y18">
        <v>0.237265</v>
      </c>
      <c r="Z18">
        <v>0.16567100000000001</v>
      </c>
      <c r="AA18">
        <v>9.3546000000000004E-2</v>
      </c>
      <c r="AB18">
        <v>3.3598999999999997E-2</v>
      </c>
      <c r="AC18">
        <v>0</v>
      </c>
      <c r="AD18">
        <v>0</v>
      </c>
      <c r="AE18">
        <v>0</v>
      </c>
      <c r="AF18">
        <v>0</v>
      </c>
      <c r="AG18">
        <v>0</v>
      </c>
      <c r="AH18">
        <v>0</v>
      </c>
      <c r="AI18">
        <v>0</v>
      </c>
      <c r="AJ18" t="s">
        <v>17</v>
      </c>
    </row>
    <row r="19" spans="1:36">
      <c r="A19" t="s">
        <v>405</v>
      </c>
      <c r="B19" t="s">
        <v>471</v>
      </c>
      <c r="C19" t="s">
        <v>1167</v>
      </c>
      <c r="D19" t="s">
        <v>469</v>
      </c>
      <c r="E19">
        <v>5277.7934569999998</v>
      </c>
      <c r="F19">
        <v>4983.4487300000001</v>
      </c>
      <c r="G19">
        <v>4920.9868159999996</v>
      </c>
      <c r="H19">
        <v>4845.3818359999996</v>
      </c>
      <c r="I19">
        <v>4741.0942379999997</v>
      </c>
      <c r="J19">
        <v>4630.3828119999998</v>
      </c>
      <c r="K19">
        <v>4502.7241210000002</v>
      </c>
      <c r="L19">
        <v>4362.330078</v>
      </c>
      <c r="M19">
        <v>4240.9106449999999</v>
      </c>
      <c r="N19">
        <v>4132.0532229999999</v>
      </c>
      <c r="O19">
        <v>4028.0988769999999</v>
      </c>
      <c r="P19">
        <v>3928.8710940000001</v>
      </c>
      <c r="Q19">
        <v>3835.898682</v>
      </c>
      <c r="R19">
        <v>3756.4772950000001</v>
      </c>
      <c r="S19">
        <v>3692.0327149999998</v>
      </c>
      <c r="T19">
        <v>3629.2783199999999</v>
      </c>
      <c r="U19">
        <v>3559.5695799999999</v>
      </c>
      <c r="V19">
        <v>3488.7416990000002</v>
      </c>
      <c r="W19">
        <v>3428.204346</v>
      </c>
      <c r="X19">
        <v>3374.8115229999999</v>
      </c>
      <c r="Y19">
        <v>3322.1635740000002</v>
      </c>
      <c r="Z19">
        <v>3271.7770999999998</v>
      </c>
      <c r="AA19">
        <v>3225.47876</v>
      </c>
      <c r="AB19">
        <v>3179.3859859999998</v>
      </c>
      <c r="AC19">
        <v>3153.5122070000002</v>
      </c>
      <c r="AD19">
        <v>3143.1279300000001</v>
      </c>
      <c r="AE19">
        <v>3125.6428219999998</v>
      </c>
      <c r="AF19">
        <v>3100.4921880000002</v>
      </c>
      <c r="AG19">
        <v>3082.4726559999999</v>
      </c>
      <c r="AH19">
        <v>3061.0490719999998</v>
      </c>
      <c r="AI19">
        <v>3035.0610350000002</v>
      </c>
      <c r="AJ19" s="34">
        <v>-1.7999999999999999E-2</v>
      </c>
    </row>
    <row r="20" spans="1:36">
      <c r="A20" t="s">
        <v>406</v>
      </c>
    </row>
    <row r="21" spans="1:36">
      <c r="A21" t="s">
        <v>407</v>
      </c>
      <c r="B21" t="s">
        <v>472</v>
      </c>
      <c r="C21" t="s">
        <v>1168</v>
      </c>
      <c r="D21" t="s">
        <v>469</v>
      </c>
      <c r="E21">
        <v>337.30410799999999</v>
      </c>
      <c r="F21">
        <v>308.69302399999998</v>
      </c>
      <c r="G21">
        <v>294.638397</v>
      </c>
      <c r="H21">
        <v>282.19741800000003</v>
      </c>
      <c r="I21">
        <v>269.98556500000001</v>
      </c>
      <c r="J21">
        <v>257.64325000000002</v>
      </c>
      <c r="K21">
        <v>245.342377</v>
      </c>
      <c r="L21">
        <v>233.10614000000001</v>
      </c>
      <c r="M21">
        <v>222.26501500000001</v>
      </c>
      <c r="N21">
        <v>212.720428</v>
      </c>
      <c r="O21">
        <v>203.98320000000001</v>
      </c>
      <c r="P21">
        <v>195.17184399999999</v>
      </c>
      <c r="Q21">
        <v>187.92836</v>
      </c>
      <c r="R21">
        <v>178.59629799999999</v>
      </c>
      <c r="S21">
        <v>172.60874899999999</v>
      </c>
      <c r="T21">
        <v>167.46725499999999</v>
      </c>
      <c r="U21">
        <v>161.10101299999999</v>
      </c>
      <c r="V21">
        <v>157.33152799999999</v>
      </c>
      <c r="W21">
        <v>155.30708300000001</v>
      </c>
      <c r="X21">
        <v>153.28147899999999</v>
      </c>
      <c r="Y21">
        <v>151.36814899999999</v>
      </c>
      <c r="Z21">
        <v>150.411102</v>
      </c>
      <c r="AA21">
        <v>149.81796299999999</v>
      </c>
      <c r="AB21">
        <v>149.325729</v>
      </c>
      <c r="AC21">
        <v>148.99812299999999</v>
      </c>
      <c r="AD21">
        <v>149.39515700000001</v>
      </c>
      <c r="AE21">
        <v>149.36144999999999</v>
      </c>
      <c r="AF21">
        <v>148.87223800000001</v>
      </c>
      <c r="AG21">
        <v>148.74189799999999</v>
      </c>
      <c r="AH21">
        <v>148.383591</v>
      </c>
      <c r="AI21">
        <v>147.73213200000001</v>
      </c>
      <c r="AJ21" s="34">
        <v>-2.7E-2</v>
      </c>
    </row>
    <row r="22" spans="1:36">
      <c r="A22" t="s">
        <v>408</v>
      </c>
      <c r="B22" t="s">
        <v>473</v>
      </c>
      <c r="C22" t="s">
        <v>1169</v>
      </c>
      <c r="D22" t="s">
        <v>469</v>
      </c>
      <c r="E22">
        <v>13.781853999999999</v>
      </c>
      <c r="F22">
        <v>13.914374</v>
      </c>
      <c r="G22">
        <v>14.188466999999999</v>
      </c>
      <c r="H22">
        <v>14.473803999999999</v>
      </c>
      <c r="I22">
        <v>14.801881</v>
      </c>
      <c r="J22">
        <v>15.165988</v>
      </c>
      <c r="K22">
        <v>15.548828</v>
      </c>
      <c r="L22">
        <v>15.672751999999999</v>
      </c>
      <c r="M22">
        <v>16.158591999999999</v>
      </c>
      <c r="N22">
        <v>16.696766</v>
      </c>
      <c r="O22">
        <v>17.314990999999999</v>
      </c>
      <c r="P22">
        <v>17.999535000000002</v>
      </c>
      <c r="Q22">
        <v>18.755891999999999</v>
      </c>
      <c r="R22">
        <v>19.543982</v>
      </c>
      <c r="S22">
        <v>20.420698000000002</v>
      </c>
      <c r="T22">
        <v>21.310146</v>
      </c>
      <c r="U22">
        <v>22.112006999999998</v>
      </c>
      <c r="V22">
        <v>22.904520000000002</v>
      </c>
      <c r="W22">
        <v>23.545031000000002</v>
      </c>
      <c r="X22">
        <v>24.266199</v>
      </c>
      <c r="Y22">
        <v>24.873013</v>
      </c>
      <c r="Z22">
        <v>25.474437999999999</v>
      </c>
      <c r="AA22">
        <v>26.029485999999999</v>
      </c>
      <c r="AB22">
        <v>26.562725</v>
      </c>
      <c r="AC22">
        <v>27.053778000000001</v>
      </c>
      <c r="AD22">
        <v>27.541246000000001</v>
      </c>
      <c r="AE22">
        <v>27.950248999999999</v>
      </c>
      <c r="AF22">
        <v>28.282748999999999</v>
      </c>
      <c r="AG22">
        <v>28.584171000000001</v>
      </c>
      <c r="AH22">
        <v>28.822817000000001</v>
      </c>
      <c r="AI22">
        <v>29.002244999999998</v>
      </c>
      <c r="AJ22" s="34">
        <v>2.5000000000000001E-2</v>
      </c>
    </row>
    <row r="23" spans="1:36">
      <c r="A23" t="s">
        <v>409</v>
      </c>
      <c r="B23" t="s">
        <v>474</v>
      </c>
      <c r="C23" t="s">
        <v>1170</v>
      </c>
      <c r="D23" t="s">
        <v>469</v>
      </c>
      <c r="E23">
        <v>11.339226</v>
      </c>
      <c r="F23">
        <v>12.531295</v>
      </c>
      <c r="G23">
        <v>14.259439</v>
      </c>
      <c r="H23">
        <v>16.014999</v>
      </c>
      <c r="I23">
        <v>18.312325999999999</v>
      </c>
      <c r="J23">
        <v>21.220199999999998</v>
      </c>
      <c r="K23">
        <v>24.669573</v>
      </c>
      <c r="L23">
        <v>29.017983999999998</v>
      </c>
      <c r="M23">
        <v>34.596004000000001</v>
      </c>
      <c r="N23">
        <v>41.393661000000002</v>
      </c>
      <c r="O23">
        <v>49.409317000000001</v>
      </c>
      <c r="P23">
        <v>58.494396000000002</v>
      </c>
      <c r="Q23">
        <v>68.605896000000001</v>
      </c>
      <c r="R23">
        <v>79.553534999999997</v>
      </c>
      <c r="S23">
        <v>91.278839000000005</v>
      </c>
      <c r="T23">
        <v>103.312004</v>
      </c>
      <c r="U23">
        <v>115.16980700000001</v>
      </c>
      <c r="V23">
        <v>126.909378</v>
      </c>
      <c r="W23">
        <v>138.87953200000001</v>
      </c>
      <c r="X23">
        <v>150.71107499999999</v>
      </c>
      <c r="Y23">
        <v>162.27719099999999</v>
      </c>
      <c r="Z23">
        <v>173.58158900000001</v>
      </c>
      <c r="AA23">
        <v>184.56977800000001</v>
      </c>
      <c r="AB23">
        <v>195.32820100000001</v>
      </c>
      <c r="AC23">
        <v>205.92868000000001</v>
      </c>
      <c r="AD23">
        <v>217.16372699999999</v>
      </c>
      <c r="AE23">
        <v>227.69386299999999</v>
      </c>
      <c r="AF23">
        <v>237.46521000000001</v>
      </c>
      <c r="AG23">
        <v>247.56771900000001</v>
      </c>
      <c r="AH23">
        <v>257.14514200000002</v>
      </c>
      <c r="AI23">
        <v>266.098816</v>
      </c>
      <c r="AJ23" s="34">
        <v>0.111</v>
      </c>
    </row>
    <row r="24" spans="1:36">
      <c r="A24" t="s">
        <v>410</v>
      </c>
      <c r="B24" t="s">
        <v>475</v>
      </c>
      <c r="C24" t="s">
        <v>1171</v>
      </c>
      <c r="D24" t="s">
        <v>469</v>
      </c>
      <c r="E24">
        <v>17.852497</v>
      </c>
      <c r="F24">
        <v>15.658714</v>
      </c>
      <c r="G24">
        <v>15.864763</v>
      </c>
      <c r="H24">
        <v>16.744221</v>
      </c>
      <c r="I24">
        <v>17.886934</v>
      </c>
      <c r="J24">
        <v>19.376932</v>
      </c>
      <c r="K24">
        <v>21.160982000000001</v>
      </c>
      <c r="L24">
        <v>23.222338000000001</v>
      </c>
      <c r="M24">
        <v>25.716894</v>
      </c>
      <c r="N24">
        <v>28.584040000000002</v>
      </c>
      <c r="O24">
        <v>31.799831000000001</v>
      </c>
      <c r="P24">
        <v>35.279594000000003</v>
      </c>
      <c r="Q24">
        <v>38.989708</v>
      </c>
      <c r="R24">
        <v>42.843758000000001</v>
      </c>
      <c r="S24">
        <v>46.805911999999999</v>
      </c>
      <c r="T24">
        <v>50.699097000000002</v>
      </c>
      <c r="U24">
        <v>54.357323000000001</v>
      </c>
      <c r="V24">
        <v>57.774985999999998</v>
      </c>
      <c r="W24">
        <v>61.097217999999998</v>
      </c>
      <c r="X24">
        <v>64.086699999999993</v>
      </c>
      <c r="Y24">
        <v>66.753510000000006</v>
      </c>
      <c r="Z24">
        <v>69.047461999999996</v>
      </c>
      <c r="AA24">
        <v>71.335746999999998</v>
      </c>
      <c r="AB24">
        <v>73.232840999999993</v>
      </c>
      <c r="AC24">
        <v>75.164794999999998</v>
      </c>
      <c r="AD24">
        <v>77.074950999999999</v>
      </c>
      <c r="AE24">
        <v>78.670531999999994</v>
      </c>
      <c r="AF24">
        <v>79.959891999999996</v>
      </c>
      <c r="AG24">
        <v>81.155547999999996</v>
      </c>
      <c r="AH24">
        <v>82.110741000000004</v>
      </c>
      <c r="AI24">
        <v>82.827811999999994</v>
      </c>
      <c r="AJ24" s="34">
        <v>5.1999999999999998E-2</v>
      </c>
    </row>
    <row r="25" spans="1:36">
      <c r="A25" t="s">
        <v>411</v>
      </c>
      <c r="B25" t="s">
        <v>476</v>
      </c>
      <c r="C25" t="s">
        <v>1172</v>
      </c>
      <c r="D25" t="s">
        <v>469</v>
      </c>
      <c r="E25">
        <v>36.38541</v>
      </c>
      <c r="F25">
        <v>26.398111</v>
      </c>
      <c r="G25">
        <v>25.625050000000002</v>
      </c>
      <c r="H25">
        <v>26.658671999999999</v>
      </c>
      <c r="I25">
        <v>27.703123000000001</v>
      </c>
      <c r="J25">
        <v>28.609736999999999</v>
      </c>
      <c r="K25">
        <v>29.409068999999999</v>
      </c>
      <c r="L25">
        <v>30.139807000000001</v>
      </c>
      <c r="M25">
        <v>30.914007000000002</v>
      </c>
      <c r="N25">
        <v>31.707440999999999</v>
      </c>
      <c r="O25">
        <v>32.558258000000002</v>
      </c>
      <c r="P25">
        <v>33.439362000000003</v>
      </c>
      <c r="Q25">
        <v>34.365253000000003</v>
      </c>
      <c r="R25">
        <v>35.333241000000001</v>
      </c>
      <c r="S25">
        <v>36.361462000000003</v>
      </c>
      <c r="T25">
        <v>37.398547999999998</v>
      </c>
      <c r="U25">
        <v>38.395367</v>
      </c>
      <c r="V25">
        <v>39.283642</v>
      </c>
      <c r="W25">
        <v>40.151927999999998</v>
      </c>
      <c r="X25">
        <v>40.945805</v>
      </c>
      <c r="Y25">
        <v>41.667171000000003</v>
      </c>
      <c r="Z25">
        <v>42.349651000000001</v>
      </c>
      <c r="AA25">
        <v>42.800739</v>
      </c>
      <c r="AB25">
        <v>43.207436000000001</v>
      </c>
      <c r="AC25">
        <v>43.604748000000001</v>
      </c>
      <c r="AD25">
        <v>44.250655999999999</v>
      </c>
      <c r="AE25">
        <v>44.787533000000003</v>
      </c>
      <c r="AF25">
        <v>45.215763000000003</v>
      </c>
      <c r="AG25">
        <v>45.606247000000003</v>
      </c>
      <c r="AH25">
        <v>45.910313000000002</v>
      </c>
      <c r="AI25">
        <v>46.132401000000002</v>
      </c>
      <c r="AJ25" s="34">
        <v>8.0000000000000002E-3</v>
      </c>
    </row>
    <row r="26" spans="1:36">
      <c r="A26" t="s">
        <v>412</v>
      </c>
      <c r="B26" t="s">
        <v>477</v>
      </c>
      <c r="C26" t="s">
        <v>1173</v>
      </c>
      <c r="D26" t="s">
        <v>469</v>
      </c>
      <c r="E26">
        <v>18.648163</v>
      </c>
      <c r="F26">
        <v>12.706346</v>
      </c>
      <c r="G26">
        <v>12.283078</v>
      </c>
      <c r="H26">
        <v>12.998918</v>
      </c>
      <c r="I26">
        <v>13.832022</v>
      </c>
      <c r="J26">
        <v>14.678630999999999</v>
      </c>
      <c r="K26">
        <v>15.563601</v>
      </c>
      <c r="L26">
        <v>16.515215000000001</v>
      </c>
      <c r="M26">
        <v>17.62603</v>
      </c>
      <c r="N26">
        <v>18.888721</v>
      </c>
      <c r="O26">
        <v>20.313590999999999</v>
      </c>
      <c r="P26">
        <v>21.859408999999999</v>
      </c>
      <c r="Q26">
        <v>23.516258000000001</v>
      </c>
      <c r="R26">
        <v>25.254519999999999</v>
      </c>
      <c r="S26">
        <v>27.065190999999999</v>
      </c>
      <c r="T26">
        <v>28.884169</v>
      </c>
      <c r="U26">
        <v>30.608284000000001</v>
      </c>
      <c r="V26">
        <v>32.229976999999998</v>
      </c>
      <c r="W26">
        <v>33.809787999999998</v>
      </c>
      <c r="X26">
        <v>35.312939</v>
      </c>
      <c r="Y26">
        <v>36.733581999999998</v>
      </c>
      <c r="Z26">
        <v>38.074553999999999</v>
      </c>
      <c r="AA26">
        <v>39.210278000000002</v>
      </c>
      <c r="AB26">
        <v>40.295268999999998</v>
      </c>
      <c r="AC26">
        <v>41.162185999999998</v>
      </c>
      <c r="AD26">
        <v>42.137337000000002</v>
      </c>
      <c r="AE26">
        <v>42.974648000000002</v>
      </c>
      <c r="AF26">
        <v>43.676803999999997</v>
      </c>
      <c r="AG26">
        <v>44.310318000000002</v>
      </c>
      <c r="AH26">
        <v>44.828567999999997</v>
      </c>
      <c r="AI26">
        <v>45.237602000000003</v>
      </c>
      <c r="AJ26" s="34">
        <v>0.03</v>
      </c>
    </row>
    <row r="27" spans="1:36">
      <c r="A27" t="s">
        <v>413</v>
      </c>
      <c r="B27" t="s">
        <v>478</v>
      </c>
      <c r="C27" t="s">
        <v>1174</v>
      </c>
      <c r="D27" t="s">
        <v>469</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17</v>
      </c>
    </row>
    <row r="28" spans="1:36">
      <c r="A28" t="s">
        <v>414</v>
      </c>
      <c r="B28" t="s">
        <v>479</v>
      </c>
      <c r="C28" t="s">
        <v>1175</v>
      </c>
      <c r="D28" t="s">
        <v>469</v>
      </c>
      <c r="E28">
        <v>247.57247899999999</v>
      </c>
      <c r="F28">
        <v>241.60732999999999</v>
      </c>
      <c r="G28">
        <v>243.493347</v>
      </c>
      <c r="H28">
        <v>245.370743</v>
      </c>
      <c r="I28">
        <v>247.057816</v>
      </c>
      <c r="J28">
        <v>248.88214099999999</v>
      </c>
      <c r="K28">
        <v>250.16778600000001</v>
      </c>
      <c r="L28">
        <v>251.17742899999999</v>
      </c>
      <c r="M28">
        <v>253.32888800000001</v>
      </c>
      <c r="N28">
        <v>256.20938100000001</v>
      </c>
      <c r="O28">
        <v>259.607483</v>
      </c>
      <c r="P28">
        <v>264.19180299999999</v>
      </c>
      <c r="Q28">
        <v>268.93359400000003</v>
      </c>
      <c r="R28">
        <v>274.48834199999999</v>
      </c>
      <c r="S28">
        <v>281.16790800000001</v>
      </c>
      <c r="T28">
        <v>287.24429300000003</v>
      </c>
      <c r="U28">
        <v>293.15237400000001</v>
      </c>
      <c r="V28">
        <v>298.201752</v>
      </c>
      <c r="W28">
        <v>303.09875499999998</v>
      </c>
      <c r="X28">
        <v>307.845642</v>
      </c>
      <c r="Y28">
        <v>311.86935399999999</v>
      </c>
      <c r="Z28">
        <v>315.84234600000002</v>
      </c>
      <c r="AA28">
        <v>319.295502</v>
      </c>
      <c r="AB28">
        <v>322.34588600000001</v>
      </c>
      <c r="AC28">
        <v>325.78787199999999</v>
      </c>
      <c r="AD28">
        <v>329.75427200000001</v>
      </c>
      <c r="AE28">
        <v>332.765717</v>
      </c>
      <c r="AF28">
        <v>334.82043499999997</v>
      </c>
      <c r="AG28">
        <v>336.92334</v>
      </c>
      <c r="AH28">
        <v>338.36566199999999</v>
      </c>
      <c r="AI28">
        <v>339.11599699999999</v>
      </c>
      <c r="AJ28" s="34">
        <v>1.0999999999999999E-2</v>
      </c>
    </row>
    <row r="29" spans="1:36">
      <c r="A29" t="s">
        <v>415</v>
      </c>
      <c r="B29" t="s">
        <v>480</v>
      </c>
      <c r="C29" t="s">
        <v>1176</v>
      </c>
      <c r="D29" t="s">
        <v>469</v>
      </c>
      <c r="E29">
        <v>10.889720000000001</v>
      </c>
      <c r="F29">
        <v>10.089038</v>
      </c>
      <c r="G29">
        <v>9.3965289999999992</v>
      </c>
      <c r="H29">
        <v>8.7512519999999991</v>
      </c>
      <c r="I29">
        <v>8.1424020000000006</v>
      </c>
      <c r="J29">
        <v>7.5584709999999999</v>
      </c>
      <c r="K29">
        <v>7.0197120000000002</v>
      </c>
      <c r="L29">
        <v>6.518675</v>
      </c>
      <c r="M29">
        <v>6.0557829999999999</v>
      </c>
      <c r="N29">
        <v>5.6279870000000001</v>
      </c>
      <c r="O29">
        <v>5.2410959999999998</v>
      </c>
      <c r="P29">
        <v>4.8956530000000003</v>
      </c>
      <c r="Q29">
        <v>4.5755660000000002</v>
      </c>
      <c r="R29">
        <v>4.3117679999999998</v>
      </c>
      <c r="S29">
        <v>4.0880390000000002</v>
      </c>
      <c r="T29">
        <v>3.9023500000000002</v>
      </c>
      <c r="U29">
        <v>3.7364579999999998</v>
      </c>
      <c r="V29">
        <v>3.5661679999999998</v>
      </c>
      <c r="W29">
        <v>3.4464929999999998</v>
      </c>
      <c r="X29">
        <v>3.3276940000000002</v>
      </c>
      <c r="Y29">
        <v>3.235541</v>
      </c>
      <c r="Z29">
        <v>3.1636169999999999</v>
      </c>
      <c r="AA29">
        <v>3.1015259999999998</v>
      </c>
      <c r="AB29">
        <v>3.0829740000000001</v>
      </c>
      <c r="AC29">
        <v>3.0776330000000001</v>
      </c>
      <c r="AD29">
        <v>3.080981</v>
      </c>
      <c r="AE29">
        <v>3.080918</v>
      </c>
      <c r="AF29">
        <v>3.0771700000000002</v>
      </c>
      <c r="AG29">
        <v>3.0747740000000001</v>
      </c>
      <c r="AH29">
        <v>3.0701320000000001</v>
      </c>
      <c r="AI29">
        <v>3.0632999999999999</v>
      </c>
      <c r="AJ29" s="34">
        <v>-4.1000000000000002E-2</v>
      </c>
    </row>
    <row r="30" spans="1:36">
      <c r="A30" t="s">
        <v>416</v>
      </c>
      <c r="B30" t="s">
        <v>481</v>
      </c>
      <c r="C30" t="s">
        <v>1177</v>
      </c>
      <c r="D30" t="s">
        <v>469</v>
      </c>
      <c r="E30">
        <v>30.708176000000002</v>
      </c>
      <c r="F30">
        <v>29.739912</v>
      </c>
      <c r="G30">
        <v>29.109836999999999</v>
      </c>
      <c r="H30">
        <v>28.560734</v>
      </c>
      <c r="I30">
        <v>28.104219000000001</v>
      </c>
      <c r="J30">
        <v>27.594324</v>
      </c>
      <c r="K30">
        <v>27.029741000000001</v>
      </c>
      <c r="L30">
        <v>26.375399000000002</v>
      </c>
      <c r="M30">
        <v>25.674688</v>
      </c>
      <c r="N30">
        <v>24.941939999999999</v>
      </c>
      <c r="O30">
        <v>24.237213000000001</v>
      </c>
      <c r="P30">
        <v>23.576622</v>
      </c>
      <c r="Q30">
        <v>22.963808</v>
      </c>
      <c r="R30">
        <v>22.459402000000001</v>
      </c>
      <c r="S30">
        <v>22.069986</v>
      </c>
      <c r="T30">
        <v>21.749821000000001</v>
      </c>
      <c r="U30">
        <v>21.44482</v>
      </c>
      <c r="V30">
        <v>21.139676999999999</v>
      </c>
      <c r="W30">
        <v>20.913554999999999</v>
      </c>
      <c r="X30">
        <v>20.700499000000001</v>
      </c>
      <c r="Y30">
        <v>20.507719000000002</v>
      </c>
      <c r="Z30">
        <v>20.343678000000001</v>
      </c>
      <c r="AA30">
        <v>20.191036</v>
      </c>
      <c r="AB30">
        <v>20.132346999999999</v>
      </c>
      <c r="AC30">
        <v>20.094073999999999</v>
      </c>
      <c r="AD30">
        <v>20.108699999999999</v>
      </c>
      <c r="AE30">
        <v>20.102093</v>
      </c>
      <c r="AF30">
        <v>20.072773000000002</v>
      </c>
      <c r="AG30">
        <v>20.054307999999999</v>
      </c>
      <c r="AH30">
        <v>20.020997999999999</v>
      </c>
      <c r="AI30">
        <v>19.973082000000002</v>
      </c>
      <c r="AJ30" s="34">
        <v>-1.4E-2</v>
      </c>
    </row>
    <row r="31" spans="1:36">
      <c r="A31" t="s">
        <v>417</v>
      </c>
      <c r="B31" t="s">
        <v>482</v>
      </c>
      <c r="C31" t="s">
        <v>1178</v>
      </c>
      <c r="D31" t="s">
        <v>469</v>
      </c>
      <c r="E31">
        <v>2.955937</v>
      </c>
      <c r="F31">
        <v>2.9001969999999999</v>
      </c>
      <c r="G31">
        <v>2.8901479999999999</v>
      </c>
      <c r="H31">
        <v>2.896407</v>
      </c>
      <c r="I31">
        <v>2.899778</v>
      </c>
      <c r="J31">
        <v>2.9024540000000001</v>
      </c>
      <c r="K31">
        <v>2.9037130000000002</v>
      </c>
      <c r="L31">
        <v>2.9013610000000001</v>
      </c>
      <c r="M31">
        <v>2.9018440000000001</v>
      </c>
      <c r="N31">
        <v>2.9024489999999998</v>
      </c>
      <c r="O31">
        <v>2.9013490000000002</v>
      </c>
      <c r="P31">
        <v>2.8994960000000001</v>
      </c>
      <c r="Q31">
        <v>2.8967580000000002</v>
      </c>
      <c r="R31">
        <v>2.8959000000000001</v>
      </c>
      <c r="S31">
        <v>2.8999679999999999</v>
      </c>
      <c r="T31">
        <v>2.903912</v>
      </c>
      <c r="U31">
        <v>2.9036050000000002</v>
      </c>
      <c r="V31">
        <v>2.9004989999999999</v>
      </c>
      <c r="W31">
        <v>2.897942</v>
      </c>
      <c r="X31">
        <v>2.89534</v>
      </c>
      <c r="Y31">
        <v>2.890504</v>
      </c>
      <c r="Z31">
        <v>2.8855870000000001</v>
      </c>
      <c r="AA31">
        <v>2.881643</v>
      </c>
      <c r="AB31">
        <v>2.8491749999999998</v>
      </c>
      <c r="AC31">
        <v>2.8449610000000001</v>
      </c>
      <c r="AD31">
        <v>2.8495889999999999</v>
      </c>
      <c r="AE31">
        <v>2.8508460000000002</v>
      </c>
      <c r="AF31">
        <v>2.8484129999999999</v>
      </c>
      <c r="AG31">
        <v>2.846794</v>
      </c>
      <c r="AH31">
        <v>2.8431410000000001</v>
      </c>
      <c r="AI31">
        <v>2.8375300000000001</v>
      </c>
      <c r="AJ31" s="34">
        <v>-1E-3</v>
      </c>
    </row>
    <row r="32" spans="1:36">
      <c r="A32" t="s">
        <v>418</v>
      </c>
      <c r="B32" t="s">
        <v>483</v>
      </c>
      <c r="C32" t="s">
        <v>1179</v>
      </c>
      <c r="D32" t="s">
        <v>469</v>
      </c>
      <c r="E32">
        <v>5.9574780000000001</v>
      </c>
      <c r="F32">
        <v>5.8844329999999996</v>
      </c>
      <c r="G32">
        <v>5.9056179999999996</v>
      </c>
      <c r="H32">
        <v>5.9542799999999998</v>
      </c>
      <c r="I32">
        <v>5.9988130000000002</v>
      </c>
      <c r="J32">
        <v>6.0361079999999996</v>
      </c>
      <c r="K32">
        <v>6.0638639999999997</v>
      </c>
      <c r="L32">
        <v>6.0781000000000001</v>
      </c>
      <c r="M32">
        <v>6.0920059999999996</v>
      </c>
      <c r="N32">
        <v>6.1012639999999996</v>
      </c>
      <c r="O32">
        <v>6.1047960000000003</v>
      </c>
      <c r="P32">
        <v>6.104419</v>
      </c>
      <c r="Q32">
        <v>6.1016329999999996</v>
      </c>
      <c r="R32">
        <v>6.1024900000000004</v>
      </c>
      <c r="S32">
        <v>6.1130370000000003</v>
      </c>
      <c r="T32">
        <v>6.1230359999999999</v>
      </c>
      <c r="U32">
        <v>6.1236629999999996</v>
      </c>
      <c r="V32">
        <v>6.1196440000000001</v>
      </c>
      <c r="W32">
        <v>6.1163129999999999</v>
      </c>
      <c r="X32">
        <v>6.1125480000000003</v>
      </c>
      <c r="Y32">
        <v>6.1039190000000003</v>
      </c>
      <c r="Z32">
        <v>6.0944580000000004</v>
      </c>
      <c r="AA32">
        <v>6.0868250000000002</v>
      </c>
      <c r="AB32">
        <v>6.0247440000000001</v>
      </c>
      <c r="AC32">
        <v>6.0155079999999996</v>
      </c>
      <c r="AD32">
        <v>6.0246029999999999</v>
      </c>
      <c r="AE32">
        <v>6.0266719999999996</v>
      </c>
      <c r="AF32">
        <v>6.0210629999999998</v>
      </c>
      <c r="AG32">
        <v>6.0173699999999997</v>
      </c>
      <c r="AH32">
        <v>6.00936</v>
      </c>
      <c r="AI32">
        <v>5.997179</v>
      </c>
      <c r="AJ32" s="34">
        <v>0</v>
      </c>
    </row>
    <row r="33" spans="1:36">
      <c r="A33" t="s">
        <v>419</v>
      </c>
      <c r="B33" t="s">
        <v>484</v>
      </c>
      <c r="C33" t="s">
        <v>1180</v>
      </c>
      <c r="D33" t="s">
        <v>469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17</v>
      </c>
    </row>
    <row r="34" spans="1:36">
      <c r="A34" t="s">
        <v>420</v>
      </c>
      <c r="B34" t="s">
        <v>485</v>
      </c>
      <c r="C34" t="s">
        <v>1181</v>
      </c>
      <c r="D34" t="s">
        <v>469</v>
      </c>
      <c r="E34">
        <v>0.74857700000000005</v>
      </c>
      <c r="F34">
        <v>0.858491</v>
      </c>
      <c r="G34">
        <v>0.99967899999999998</v>
      </c>
      <c r="H34">
        <v>1.153683</v>
      </c>
      <c r="I34">
        <v>1.33012</v>
      </c>
      <c r="J34">
        <v>1.528567</v>
      </c>
      <c r="K34">
        <v>1.745994</v>
      </c>
      <c r="L34">
        <v>1.983187</v>
      </c>
      <c r="M34">
        <v>2.2514400000000001</v>
      </c>
      <c r="N34">
        <v>2.5477409999999998</v>
      </c>
      <c r="O34">
        <v>2.874625</v>
      </c>
      <c r="P34">
        <v>3.2268810000000001</v>
      </c>
      <c r="Q34">
        <v>3.6024060000000002</v>
      </c>
      <c r="R34">
        <v>3.994926</v>
      </c>
      <c r="S34">
        <v>4.4020149999999996</v>
      </c>
      <c r="T34">
        <v>4.8109929999999999</v>
      </c>
      <c r="U34">
        <v>5.209333</v>
      </c>
      <c r="V34">
        <v>5.5950639999999998</v>
      </c>
      <c r="W34">
        <v>5.9718830000000001</v>
      </c>
      <c r="X34">
        <v>6.3319570000000001</v>
      </c>
      <c r="Y34">
        <v>6.6710750000000001</v>
      </c>
      <c r="Z34">
        <v>6.9780530000000001</v>
      </c>
      <c r="AA34">
        <v>7.2620750000000003</v>
      </c>
      <c r="AB34">
        <v>7.5301030000000004</v>
      </c>
      <c r="AC34">
        <v>7.7727740000000001</v>
      </c>
      <c r="AD34">
        <v>8.004785</v>
      </c>
      <c r="AE34">
        <v>8.2079090000000008</v>
      </c>
      <c r="AF34">
        <v>8.3822779999999995</v>
      </c>
      <c r="AG34">
        <v>8.5395509999999994</v>
      </c>
      <c r="AH34">
        <v>8.6712129999999998</v>
      </c>
      <c r="AI34">
        <v>8.7783949999999997</v>
      </c>
      <c r="AJ34" s="34">
        <v>8.5999999999999993E-2</v>
      </c>
    </row>
    <row r="35" spans="1:36">
      <c r="A35" t="s">
        <v>421</v>
      </c>
      <c r="B35" t="s">
        <v>486</v>
      </c>
      <c r="C35" t="s">
        <v>1182</v>
      </c>
      <c r="D35" t="s">
        <v>469</v>
      </c>
      <c r="E35">
        <v>734.14361599999995</v>
      </c>
      <c r="F35">
        <v>680.98132299999997</v>
      </c>
      <c r="G35">
        <v>668.65441899999996</v>
      </c>
      <c r="H35">
        <v>661.77520800000002</v>
      </c>
      <c r="I35">
        <v>656.055115</v>
      </c>
      <c r="J35">
        <v>651.19683799999996</v>
      </c>
      <c r="K35">
        <v>646.62518299999999</v>
      </c>
      <c r="L35">
        <v>642.70843500000001</v>
      </c>
      <c r="M35">
        <v>643.58123799999998</v>
      </c>
      <c r="N35">
        <v>648.32183799999996</v>
      </c>
      <c r="O35">
        <v>656.34576400000003</v>
      </c>
      <c r="P35">
        <v>667.13897699999995</v>
      </c>
      <c r="Q35">
        <v>681.23504600000001</v>
      </c>
      <c r="R35">
        <v>695.37811299999998</v>
      </c>
      <c r="S35">
        <v>715.28179899999998</v>
      </c>
      <c r="T35">
        <v>735.80566399999998</v>
      </c>
      <c r="U35">
        <v>754.31402600000001</v>
      </c>
      <c r="V35">
        <v>773.95684800000004</v>
      </c>
      <c r="W35">
        <v>795.23553500000003</v>
      </c>
      <c r="X35">
        <v>815.81793200000004</v>
      </c>
      <c r="Y35">
        <v>834.95074499999998</v>
      </c>
      <c r="Z35">
        <v>854.24652100000003</v>
      </c>
      <c r="AA35">
        <v>872.58264199999996</v>
      </c>
      <c r="AB35">
        <v>889.91735800000004</v>
      </c>
      <c r="AC35">
        <v>907.50512700000002</v>
      </c>
      <c r="AD35">
        <v>927.38604699999996</v>
      </c>
      <c r="AE35">
        <v>944.47241199999996</v>
      </c>
      <c r="AF35">
        <v>958.69470200000001</v>
      </c>
      <c r="AG35">
        <v>973.42211899999995</v>
      </c>
      <c r="AH35">
        <v>986.18164100000001</v>
      </c>
      <c r="AI35">
        <v>996.79650900000001</v>
      </c>
      <c r="AJ35" s="34">
        <v>0.01</v>
      </c>
    </row>
    <row r="36" spans="1:36">
      <c r="A36" t="s">
        <v>81</v>
      </c>
      <c r="B36" t="s">
        <v>487</v>
      </c>
      <c r="C36" t="s">
        <v>1183</v>
      </c>
      <c r="D36" t="s">
        <v>469</v>
      </c>
      <c r="E36">
        <v>6011.9370120000003</v>
      </c>
      <c r="F36">
        <v>5664.4301759999998</v>
      </c>
      <c r="G36">
        <v>5589.6411129999997</v>
      </c>
      <c r="H36">
        <v>5507.1572269999997</v>
      </c>
      <c r="I36">
        <v>5397.1494140000004</v>
      </c>
      <c r="J36">
        <v>5281.5795900000003</v>
      </c>
      <c r="K36">
        <v>5149.3491210000002</v>
      </c>
      <c r="L36">
        <v>5005.0385740000002</v>
      </c>
      <c r="M36">
        <v>4884.4916990000002</v>
      </c>
      <c r="N36">
        <v>4780.375</v>
      </c>
      <c r="O36">
        <v>4684.4448240000002</v>
      </c>
      <c r="P36">
        <v>4596.0102539999998</v>
      </c>
      <c r="Q36">
        <v>4517.1337890000004</v>
      </c>
      <c r="R36">
        <v>4451.8554690000001</v>
      </c>
      <c r="S36">
        <v>4407.314453</v>
      </c>
      <c r="T36">
        <v>4365.0839839999999</v>
      </c>
      <c r="U36">
        <v>4313.8837890000004</v>
      </c>
      <c r="V36">
        <v>4262.6987300000001</v>
      </c>
      <c r="W36">
        <v>4223.4399409999996</v>
      </c>
      <c r="X36">
        <v>4190.6293949999999</v>
      </c>
      <c r="Y36">
        <v>4157.1142579999996</v>
      </c>
      <c r="Z36">
        <v>4126.0234380000002</v>
      </c>
      <c r="AA36">
        <v>4098.0615230000003</v>
      </c>
      <c r="AB36">
        <v>4069.3032229999999</v>
      </c>
      <c r="AC36">
        <v>4061.0173340000001</v>
      </c>
      <c r="AD36">
        <v>4070.5139159999999</v>
      </c>
      <c r="AE36">
        <v>4070.1152339999999</v>
      </c>
      <c r="AF36">
        <v>4059.1870119999999</v>
      </c>
      <c r="AG36">
        <v>4055.8947750000002</v>
      </c>
      <c r="AH36">
        <v>4047.2307129999999</v>
      </c>
      <c r="AI36">
        <v>4031.857422</v>
      </c>
      <c r="AJ36" s="34">
        <v>-1.2999999999999999E-2</v>
      </c>
    </row>
    <row r="37" spans="1:36">
      <c r="A37" t="s">
        <v>422</v>
      </c>
    </row>
    <row r="38" spans="1:36">
      <c r="A38" t="s">
        <v>423</v>
      </c>
    </row>
    <row r="39" spans="1:36">
      <c r="A39" t="s">
        <v>403</v>
      </c>
      <c r="B39" t="s">
        <v>488</v>
      </c>
      <c r="C39" t="s">
        <v>1184</v>
      </c>
      <c r="D39" t="s">
        <v>469</v>
      </c>
      <c r="E39">
        <v>6750.7465819999998</v>
      </c>
      <c r="F39">
        <v>6684.6787109999996</v>
      </c>
      <c r="G39">
        <v>6677.6831050000001</v>
      </c>
      <c r="H39">
        <v>6669.7558589999999</v>
      </c>
      <c r="I39">
        <v>6681.0874020000001</v>
      </c>
      <c r="J39">
        <v>6702.3710940000001</v>
      </c>
      <c r="K39">
        <v>6701.3657229999999</v>
      </c>
      <c r="L39">
        <v>6665.9721680000002</v>
      </c>
      <c r="M39">
        <v>6637.7900390000004</v>
      </c>
      <c r="N39">
        <v>6603.9150390000004</v>
      </c>
      <c r="O39">
        <v>6539.5346680000002</v>
      </c>
      <c r="P39">
        <v>6478.2963870000003</v>
      </c>
      <c r="Q39">
        <v>6423.9868159999996</v>
      </c>
      <c r="R39">
        <v>6365.6079099999997</v>
      </c>
      <c r="S39">
        <v>6317.4594729999999</v>
      </c>
      <c r="T39">
        <v>6271.1713870000003</v>
      </c>
      <c r="U39">
        <v>6225.1259769999997</v>
      </c>
      <c r="V39">
        <v>6172.9101559999999</v>
      </c>
      <c r="W39">
        <v>6126.0229490000002</v>
      </c>
      <c r="X39">
        <v>6082.0888670000004</v>
      </c>
      <c r="Y39">
        <v>6030.2626950000003</v>
      </c>
      <c r="Z39">
        <v>5979.9013670000004</v>
      </c>
      <c r="AA39">
        <v>5935.7109380000002</v>
      </c>
      <c r="AB39">
        <v>5889.2485349999997</v>
      </c>
      <c r="AC39">
        <v>5855.8823240000002</v>
      </c>
      <c r="AD39">
        <v>5834.5751950000003</v>
      </c>
      <c r="AE39">
        <v>5807.0444340000004</v>
      </c>
      <c r="AF39">
        <v>5774.4501950000003</v>
      </c>
      <c r="AG39">
        <v>5752.0981449999999</v>
      </c>
      <c r="AH39">
        <v>5723.5375979999999</v>
      </c>
      <c r="AI39">
        <v>5688.048828</v>
      </c>
      <c r="AJ39" s="34">
        <v>-6.0000000000000001E-3</v>
      </c>
    </row>
    <row r="40" spans="1:36">
      <c r="A40" t="s">
        <v>404</v>
      </c>
      <c r="B40" t="s">
        <v>489</v>
      </c>
      <c r="C40" t="s">
        <v>1185</v>
      </c>
      <c r="D40" t="s">
        <v>469</v>
      </c>
      <c r="E40">
        <v>54.440434000000003</v>
      </c>
      <c r="F40">
        <v>56.992213999999997</v>
      </c>
      <c r="G40">
        <v>59.904452999999997</v>
      </c>
      <c r="H40">
        <v>63.121284000000003</v>
      </c>
      <c r="I40">
        <v>66.781433000000007</v>
      </c>
      <c r="J40">
        <v>71.030731000000003</v>
      </c>
      <c r="K40">
        <v>75.519988999999995</v>
      </c>
      <c r="L40">
        <v>80.055297999999993</v>
      </c>
      <c r="M40">
        <v>85.052605</v>
      </c>
      <c r="N40">
        <v>90.422859000000003</v>
      </c>
      <c r="O40">
        <v>95.735168000000002</v>
      </c>
      <c r="P40">
        <v>101.370041</v>
      </c>
      <c r="Q40">
        <v>107.268738</v>
      </c>
      <c r="R40">
        <v>113.27919799999999</v>
      </c>
      <c r="S40">
        <v>119.20863300000001</v>
      </c>
      <c r="T40">
        <v>125.16931200000001</v>
      </c>
      <c r="U40">
        <v>130.89994799999999</v>
      </c>
      <c r="V40">
        <v>136.24809300000001</v>
      </c>
      <c r="W40">
        <v>141.764038</v>
      </c>
      <c r="X40">
        <v>146.885513</v>
      </c>
      <c r="Y40">
        <v>151.56428500000001</v>
      </c>
      <c r="Z40">
        <v>155.93550099999999</v>
      </c>
      <c r="AA40">
        <v>160.28208900000001</v>
      </c>
      <c r="AB40">
        <v>164.188705</v>
      </c>
      <c r="AC40">
        <v>167.72447199999999</v>
      </c>
      <c r="AD40">
        <v>171.16468800000001</v>
      </c>
      <c r="AE40">
        <v>174.13362100000001</v>
      </c>
      <c r="AF40">
        <v>176.650925</v>
      </c>
      <c r="AG40">
        <v>179.09397899999999</v>
      </c>
      <c r="AH40">
        <v>181.07081600000001</v>
      </c>
      <c r="AI40">
        <v>182.58580000000001</v>
      </c>
      <c r="AJ40" s="34">
        <v>4.1000000000000002E-2</v>
      </c>
    </row>
    <row r="41" spans="1:36">
      <c r="A41" t="s">
        <v>424</v>
      </c>
      <c r="B41" t="s">
        <v>490</v>
      </c>
      <c r="C41" t="s">
        <v>1186</v>
      </c>
      <c r="D41" t="s">
        <v>469</v>
      </c>
      <c r="E41">
        <v>6805.1870120000003</v>
      </c>
      <c r="F41">
        <v>6741.6708980000003</v>
      </c>
      <c r="G41">
        <v>6737.5874020000001</v>
      </c>
      <c r="H41">
        <v>6732.876953</v>
      </c>
      <c r="I41">
        <v>6747.8686520000001</v>
      </c>
      <c r="J41">
        <v>6773.4018550000001</v>
      </c>
      <c r="K41">
        <v>6776.8857420000004</v>
      </c>
      <c r="L41">
        <v>6746.0273440000001</v>
      </c>
      <c r="M41">
        <v>6722.8427730000003</v>
      </c>
      <c r="N41">
        <v>6694.3378910000001</v>
      </c>
      <c r="O41">
        <v>6635.2700199999999</v>
      </c>
      <c r="P41">
        <v>6579.6665039999998</v>
      </c>
      <c r="Q41">
        <v>6531.2553710000002</v>
      </c>
      <c r="R41">
        <v>6478.8872069999998</v>
      </c>
      <c r="S41">
        <v>6436.6679690000001</v>
      </c>
      <c r="T41">
        <v>6396.3408200000003</v>
      </c>
      <c r="U41">
        <v>6356.0258789999998</v>
      </c>
      <c r="V41">
        <v>6309.158203</v>
      </c>
      <c r="W41">
        <v>6267.7871089999999</v>
      </c>
      <c r="X41">
        <v>6228.9746089999999</v>
      </c>
      <c r="Y41">
        <v>6181.8271480000003</v>
      </c>
      <c r="Z41">
        <v>6135.8369140000004</v>
      </c>
      <c r="AA41">
        <v>6095.9931640000004</v>
      </c>
      <c r="AB41">
        <v>6053.4370120000003</v>
      </c>
      <c r="AC41">
        <v>6023.6069340000004</v>
      </c>
      <c r="AD41">
        <v>6005.7397460000002</v>
      </c>
      <c r="AE41">
        <v>5981.1782229999999</v>
      </c>
      <c r="AF41">
        <v>5951.1010740000002</v>
      </c>
      <c r="AG41">
        <v>5931.1918949999999</v>
      </c>
      <c r="AH41">
        <v>5904.6083980000003</v>
      </c>
      <c r="AI41">
        <v>5870.6347660000001</v>
      </c>
      <c r="AJ41" s="34">
        <v>-5.0000000000000001E-3</v>
      </c>
    </row>
    <row r="42" spans="1:36">
      <c r="A42" t="s">
        <v>425</v>
      </c>
    </row>
    <row r="43" spans="1:36">
      <c r="A43" t="s">
        <v>407</v>
      </c>
      <c r="B43" t="s">
        <v>491</v>
      </c>
      <c r="C43" t="s">
        <v>1187</v>
      </c>
      <c r="D43" t="s">
        <v>469</v>
      </c>
      <c r="E43">
        <v>1546.6842039999999</v>
      </c>
      <c r="F43">
        <v>1522.3134769999999</v>
      </c>
      <c r="G43">
        <v>1513.395874</v>
      </c>
      <c r="H43">
        <v>1500.1563719999999</v>
      </c>
      <c r="I43">
        <v>1487.4228519999999</v>
      </c>
      <c r="J43">
        <v>1473.9822999999999</v>
      </c>
      <c r="K43">
        <v>1454.447144</v>
      </c>
      <c r="L43">
        <v>1423.0922849999999</v>
      </c>
      <c r="M43">
        <v>1393.522095</v>
      </c>
      <c r="N43">
        <v>1366.71875</v>
      </c>
      <c r="O43">
        <v>1334.9307859999999</v>
      </c>
      <c r="P43">
        <v>1306.5111079999999</v>
      </c>
      <c r="Q43">
        <v>1280.1054690000001</v>
      </c>
      <c r="R43">
        <v>1257.6735839999999</v>
      </c>
      <c r="S43">
        <v>1239.672241</v>
      </c>
      <c r="T43">
        <v>1225.249268</v>
      </c>
      <c r="U43">
        <v>1211.2459719999999</v>
      </c>
      <c r="V43">
        <v>1198.8032229999999</v>
      </c>
      <c r="W43">
        <v>1185.905884</v>
      </c>
      <c r="X43">
        <v>1177.540405</v>
      </c>
      <c r="Y43">
        <v>1178.267578</v>
      </c>
      <c r="Z43">
        <v>1179.0405270000001</v>
      </c>
      <c r="AA43">
        <v>1179.7895510000001</v>
      </c>
      <c r="AB43">
        <v>1180.8485109999999</v>
      </c>
      <c r="AC43">
        <v>1181.487793</v>
      </c>
      <c r="AD43">
        <v>1184.697388</v>
      </c>
      <c r="AE43">
        <v>1186.0548100000001</v>
      </c>
      <c r="AF43">
        <v>1185.6331789999999</v>
      </c>
      <c r="AG43">
        <v>1187.7036129999999</v>
      </c>
      <c r="AH43">
        <v>1187.748413</v>
      </c>
      <c r="AI43">
        <v>1185.517212</v>
      </c>
      <c r="AJ43" s="34">
        <v>-8.9999999999999993E-3</v>
      </c>
    </row>
    <row r="44" spans="1:36">
      <c r="A44" t="s">
        <v>408</v>
      </c>
      <c r="B44" t="s">
        <v>492</v>
      </c>
      <c r="C44" t="s">
        <v>1188</v>
      </c>
      <c r="D44" t="s">
        <v>469</v>
      </c>
      <c r="E44">
        <v>0.40849200000000002</v>
      </c>
      <c r="F44">
        <v>0.35304000000000002</v>
      </c>
      <c r="G44">
        <v>0.302618</v>
      </c>
      <c r="H44">
        <v>0.221471</v>
      </c>
      <c r="I44">
        <v>0.16295499999999999</v>
      </c>
      <c r="J44">
        <v>0.124636</v>
      </c>
      <c r="K44">
        <v>9.6163999999999999E-2</v>
      </c>
      <c r="L44">
        <v>7.5339000000000003E-2</v>
      </c>
      <c r="M44">
        <v>6.5192E-2</v>
      </c>
      <c r="N44">
        <v>5.5363000000000002E-2</v>
      </c>
      <c r="O44">
        <v>4.6119E-2</v>
      </c>
      <c r="P44">
        <v>3.7687999999999999E-2</v>
      </c>
      <c r="Q44">
        <v>3.0491999999999998E-2</v>
      </c>
      <c r="R44">
        <v>2.4646000000000001E-2</v>
      </c>
      <c r="S44">
        <v>1.9899E-2</v>
      </c>
      <c r="T44">
        <v>1.6656000000000001E-2</v>
      </c>
      <c r="U44">
        <v>8.1429999999999992E-3</v>
      </c>
      <c r="V44">
        <v>1.008E-3</v>
      </c>
      <c r="W44">
        <v>8.5300000000000003E-4</v>
      </c>
      <c r="X44">
        <v>2.43E-4</v>
      </c>
      <c r="Y44">
        <v>1.94E-4</v>
      </c>
      <c r="Z44">
        <v>1.7000000000000001E-4</v>
      </c>
      <c r="AA44">
        <v>0</v>
      </c>
      <c r="AB44">
        <v>0</v>
      </c>
      <c r="AC44">
        <v>0</v>
      </c>
      <c r="AD44">
        <v>0</v>
      </c>
      <c r="AE44">
        <v>0</v>
      </c>
      <c r="AF44">
        <v>0</v>
      </c>
      <c r="AG44">
        <v>0</v>
      </c>
      <c r="AH44">
        <v>0</v>
      </c>
      <c r="AI44">
        <v>0</v>
      </c>
      <c r="AJ44" t="s">
        <v>17</v>
      </c>
    </row>
    <row r="45" spans="1:36">
      <c r="A45" t="s">
        <v>409</v>
      </c>
      <c r="B45" t="s">
        <v>493</v>
      </c>
      <c r="C45" t="s">
        <v>1189</v>
      </c>
      <c r="D45" t="s">
        <v>469</v>
      </c>
      <c r="E45">
        <v>2.0018669999999998</v>
      </c>
      <c r="F45">
        <v>2.5126140000000001</v>
      </c>
      <c r="G45">
        <v>3.2043870000000001</v>
      </c>
      <c r="H45">
        <v>5.0686549999999997</v>
      </c>
      <c r="I45">
        <v>9.8588140000000006</v>
      </c>
      <c r="J45">
        <v>16.496506</v>
      </c>
      <c r="K45">
        <v>25.221613000000001</v>
      </c>
      <c r="L45">
        <v>35.142493999999999</v>
      </c>
      <c r="M45">
        <v>46.932087000000003</v>
      </c>
      <c r="N45">
        <v>60.651428000000003</v>
      </c>
      <c r="O45">
        <v>75.750518999999997</v>
      </c>
      <c r="P45">
        <v>92.747864000000007</v>
      </c>
      <c r="Q45">
        <v>111.542023</v>
      </c>
      <c r="R45">
        <v>131.75431800000001</v>
      </c>
      <c r="S45">
        <v>153.01992799999999</v>
      </c>
      <c r="T45">
        <v>175.56509399999999</v>
      </c>
      <c r="U45">
        <v>198.62098700000001</v>
      </c>
      <c r="V45">
        <v>221.68846099999999</v>
      </c>
      <c r="W45">
        <v>245.14018200000001</v>
      </c>
      <c r="X45">
        <v>268.930725</v>
      </c>
      <c r="Y45">
        <v>292.55551100000002</v>
      </c>
      <c r="Z45">
        <v>315.968842</v>
      </c>
      <c r="AA45">
        <v>339.29028299999999</v>
      </c>
      <c r="AB45">
        <v>362.218231</v>
      </c>
      <c r="AC45">
        <v>384.79925500000002</v>
      </c>
      <c r="AD45">
        <v>407.84799199999998</v>
      </c>
      <c r="AE45">
        <v>430.13348400000001</v>
      </c>
      <c r="AF45">
        <v>451.557007</v>
      </c>
      <c r="AG45">
        <v>473.59448200000003</v>
      </c>
      <c r="AH45">
        <v>494.49292000000003</v>
      </c>
      <c r="AI45">
        <v>514.16931199999999</v>
      </c>
      <c r="AJ45" s="34">
        <v>0.20300000000000001</v>
      </c>
    </row>
    <row r="46" spans="1:36">
      <c r="A46" t="s">
        <v>410</v>
      </c>
      <c r="B46" t="s">
        <v>494</v>
      </c>
      <c r="C46" t="s">
        <v>1190</v>
      </c>
      <c r="D46" t="s">
        <v>469</v>
      </c>
      <c r="E46">
        <v>5.8402539999999998</v>
      </c>
      <c r="F46">
        <v>4.14825</v>
      </c>
      <c r="G46">
        <v>4.5294879999999997</v>
      </c>
      <c r="H46">
        <v>5.5033250000000002</v>
      </c>
      <c r="I46">
        <v>6.80816</v>
      </c>
      <c r="J46">
        <v>8.4954820000000009</v>
      </c>
      <c r="K46">
        <v>10.540601000000001</v>
      </c>
      <c r="L46">
        <v>12.918836000000001</v>
      </c>
      <c r="M46">
        <v>15.796169000000001</v>
      </c>
      <c r="N46">
        <v>19.157209000000002</v>
      </c>
      <c r="O46">
        <v>22.818338000000001</v>
      </c>
      <c r="P46">
        <v>26.918455000000002</v>
      </c>
      <c r="Q46">
        <v>31.408086999999998</v>
      </c>
      <c r="R46">
        <v>36.147846000000001</v>
      </c>
      <c r="S46">
        <v>41.004845000000003</v>
      </c>
      <c r="T46">
        <v>46.004573999999998</v>
      </c>
      <c r="U46">
        <v>50.915306000000001</v>
      </c>
      <c r="V46">
        <v>55.591079999999998</v>
      </c>
      <c r="W46">
        <v>60.113776999999999</v>
      </c>
      <c r="X46">
        <v>64.463181000000006</v>
      </c>
      <c r="Y46">
        <v>68.521666999999994</v>
      </c>
      <c r="Z46">
        <v>72.292396999999994</v>
      </c>
      <c r="AA46">
        <v>75.743224999999995</v>
      </c>
      <c r="AB46">
        <v>78.930687000000006</v>
      </c>
      <c r="AC46">
        <v>81.828072000000006</v>
      </c>
      <c r="AD46">
        <v>84.632667999999995</v>
      </c>
      <c r="AE46">
        <v>87.095757000000006</v>
      </c>
      <c r="AF46">
        <v>89.216910999999996</v>
      </c>
      <c r="AG46">
        <v>91.271439000000001</v>
      </c>
      <c r="AH46">
        <v>92.980530000000002</v>
      </c>
      <c r="AI46">
        <v>94.342110000000005</v>
      </c>
      <c r="AJ46" s="34">
        <v>9.7000000000000003E-2</v>
      </c>
    </row>
    <row r="47" spans="1:36">
      <c r="A47" t="s">
        <v>411</v>
      </c>
      <c r="B47" t="s">
        <v>495</v>
      </c>
      <c r="C47" t="s">
        <v>1191</v>
      </c>
      <c r="D47" t="s">
        <v>469</v>
      </c>
      <c r="E47">
        <v>8.0432970000000008</v>
      </c>
      <c r="F47">
        <v>8.5654210000000006</v>
      </c>
      <c r="G47">
        <v>9.8092559999999995</v>
      </c>
      <c r="H47">
        <v>11.32246</v>
      </c>
      <c r="I47">
        <v>13.075449000000001</v>
      </c>
      <c r="J47">
        <v>15.090222000000001</v>
      </c>
      <c r="K47">
        <v>17.308689000000001</v>
      </c>
      <c r="L47">
        <v>19.675858999999999</v>
      </c>
      <c r="M47">
        <v>22.296966999999999</v>
      </c>
      <c r="N47">
        <v>25.126467000000002</v>
      </c>
      <c r="O47">
        <v>28.025013000000001</v>
      </c>
      <c r="P47">
        <v>31.074200000000001</v>
      </c>
      <c r="Q47">
        <v>34.228366999999999</v>
      </c>
      <c r="R47">
        <v>37.415633999999997</v>
      </c>
      <c r="S47">
        <v>40.570686000000002</v>
      </c>
      <c r="T47">
        <v>43.720345000000002</v>
      </c>
      <c r="U47">
        <v>46.755867000000002</v>
      </c>
      <c r="V47">
        <v>49.620719999999999</v>
      </c>
      <c r="W47">
        <v>52.360477000000003</v>
      </c>
      <c r="X47">
        <v>54.971321000000003</v>
      </c>
      <c r="Y47">
        <v>57.406272999999999</v>
      </c>
      <c r="Z47">
        <v>59.615279999999998</v>
      </c>
      <c r="AA47">
        <v>61.619514000000002</v>
      </c>
      <c r="AB47">
        <v>63.469436999999999</v>
      </c>
      <c r="AC47">
        <v>65.190207999999998</v>
      </c>
      <c r="AD47">
        <v>66.815360999999996</v>
      </c>
      <c r="AE47">
        <v>68.239661999999996</v>
      </c>
      <c r="AF47">
        <v>69.471321000000003</v>
      </c>
      <c r="AG47">
        <v>70.632057000000003</v>
      </c>
      <c r="AH47">
        <v>71.594620000000006</v>
      </c>
      <c r="AI47">
        <v>72.365288000000007</v>
      </c>
      <c r="AJ47" s="34">
        <v>7.5999999999999998E-2</v>
      </c>
    </row>
    <row r="48" spans="1:36">
      <c r="A48" t="s">
        <v>412</v>
      </c>
      <c r="B48" t="s">
        <v>496</v>
      </c>
      <c r="C48" t="s">
        <v>1192</v>
      </c>
      <c r="D48" t="s">
        <v>469</v>
      </c>
      <c r="E48">
        <v>6.1626640000000004</v>
      </c>
      <c r="F48">
        <v>3.2856719999999999</v>
      </c>
      <c r="G48">
        <v>3.456372</v>
      </c>
      <c r="H48">
        <v>4.4122120000000002</v>
      </c>
      <c r="I48">
        <v>5.6723020000000002</v>
      </c>
      <c r="J48">
        <v>7.2621880000000001</v>
      </c>
      <c r="K48">
        <v>9.1590699999999998</v>
      </c>
      <c r="L48">
        <v>11.328669</v>
      </c>
      <c r="M48">
        <v>13.858912999999999</v>
      </c>
      <c r="N48">
        <v>16.708248000000001</v>
      </c>
      <c r="O48">
        <v>19.734885999999999</v>
      </c>
      <c r="P48">
        <v>22.996027000000002</v>
      </c>
      <c r="Q48">
        <v>26.437559</v>
      </c>
      <c r="R48">
        <v>29.981569</v>
      </c>
      <c r="S48">
        <v>33.549767000000003</v>
      </c>
      <c r="T48">
        <v>37.149715</v>
      </c>
      <c r="U48">
        <v>40.660693999999999</v>
      </c>
      <c r="V48">
        <v>44.011868</v>
      </c>
      <c r="W48">
        <v>47.233336999999999</v>
      </c>
      <c r="X48">
        <v>50.312919999999998</v>
      </c>
      <c r="Y48">
        <v>53.201031</v>
      </c>
      <c r="Z48">
        <v>55.892158999999999</v>
      </c>
      <c r="AA48">
        <v>58.401485000000001</v>
      </c>
      <c r="AB48">
        <v>60.702365999999998</v>
      </c>
      <c r="AC48">
        <v>62.726607999999999</v>
      </c>
      <c r="AD48">
        <v>64.689116999999996</v>
      </c>
      <c r="AE48">
        <v>66.423186999999999</v>
      </c>
      <c r="AF48">
        <v>67.933387999999994</v>
      </c>
      <c r="AG48">
        <v>69.341469000000004</v>
      </c>
      <c r="AH48">
        <v>70.522102000000004</v>
      </c>
      <c r="AI48">
        <v>71.482787999999999</v>
      </c>
      <c r="AJ48" s="34">
        <v>8.5000000000000006E-2</v>
      </c>
    </row>
    <row r="49" spans="1:36">
      <c r="A49" t="s">
        <v>413</v>
      </c>
      <c r="B49" t="s">
        <v>497</v>
      </c>
      <c r="C49" t="s">
        <v>1193</v>
      </c>
      <c r="D49" t="s">
        <v>469</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17</v>
      </c>
    </row>
    <row r="50" spans="1:36">
      <c r="A50" t="s">
        <v>414</v>
      </c>
      <c r="B50" t="s">
        <v>498</v>
      </c>
      <c r="C50" t="s">
        <v>1194</v>
      </c>
      <c r="D50" t="s">
        <v>469</v>
      </c>
      <c r="E50">
        <v>49.211711999999999</v>
      </c>
      <c r="F50">
        <v>51.085636000000001</v>
      </c>
      <c r="G50">
        <v>53.887073999999998</v>
      </c>
      <c r="H50">
        <v>57.498280000000001</v>
      </c>
      <c r="I50">
        <v>62.253098000000001</v>
      </c>
      <c r="J50">
        <v>68.260329999999996</v>
      </c>
      <c r="K50">
        <v>75.219543000000002</v>
      </c>
      <c r="L50">
        <v>82.878563</v>
      </c>
      <c r="M50">
        <v>91.829536000000004</v>
      </c>
      <c r="N50">
        <v>101.84777099999999</v>
      </c>
      <c r="O50">
        <v>112.039856</v>
      </c>
      <c r="P50">
        <v>122.582565</v>
      </c>
      <c r="Q50">
        <v>133.939728</v>
      </c>
      <c r="R50">
        <v>144.97886700000001</v>
      </c>
      <c r="S50">
        <v>156.05332899999999</v>
      </c>
      <c r="T50">
        <v>167.20869400000001</v>
      </c>
      <c r="U50">
        <v>178.00762900000001</v>
      </c>
      <c r="V50">
        <v>187.92806999999999</v>
      </c>
      <c r="W50">
        <v>197.32605000000001</v>
      </c>
      <c r="X50">
        <v>206.27597</v>
      </c>
      <c r="Y50">
        <v>214.41439800000001</v>
      </c>
      <c r="Z50">
        <v>221.727768</v>
      </c>
      <c r="AA50">
        <v>228.38035600000001</v>
      </c>
      <c r="AB50">
        <v>234.291122</v>
      </c>
      <c r="AC50">
        <v>239.70375100000001</v>
      </c>
      <c r="AD50">
        <v>244.96774300000001</v>
      </c>
      <c r="AE50">
        <v>249.443848</v>
      </c>
      <c r="AF50">
        <v>253.143066</v>
      </c>
      <c r="AG50">
        <v>256.82186899999999</v>
      </c>
      <c r="AH50">
        <v>259.72207600000002</v>
      </c>
      <c r="AI50">
        <v>261.83206200000001</v>
      </c>
      <c r="AJ50" s="34">
        <v>5.7000000000000002E-2</v>
      </c>
    </row>
    <row r="51" spans="1:36">
      <c r="A51" t="s">
        <v>415</v>
      </c>
      <c r="B51" t="s">
        <v>499</v>
      </c>
      <c r="C51" t="s">
        <v>1195</v>
      </c>
      <c r="D51" t="s">
        <v>469</v>
      </c>
      <c r="E51">
        <v>12.255069000000001</v>
      </c>
      <c r="F51">
        <v>11.801228</v>
      </c>
      <c r="G51">
        <v>11.396338</v>
      </c>
      <c r="H51">
        <v>11.033059</v>
      </c>
      <c r="I51">
        <v>10.719668</v>
      </c>
      <c r="J51">
        <v>10.412791</v>
      </c>
      <c r="K51">
        <v>10.139127999999999</v>
      </c>
      <c r="L51">
        <v>9.8606820000000006</v>
      </c>
      <c r="M51">
        <v>9.6270129999999998</v>
      </c>
      <c r="N51">
        <v>9.3852689999999992</v>
      </c>
      <c r="O51">
        <v>9.2056260000000005</v>
      </c>
      <c r="P51">
        <v>9.0442739999999997</v>
      </c>
      <c r="Q51">
        <v>8.9143840000000001</v>
      </c>
      <c r="R51">
        <v>8.7989899999999999</v>
      </c>
      <c r="S51">
        <v>8.7302700000000009</v>
      </c>
      <c r="T51">
        <v>8.6670630000000006</v>
      </c>
      <c r="U51">
        <v>8.6203789999999998</v>
      </c>
      <c r="V51">
        <v>8.5806310000000003</v>
      </c>
      <c r="W51">
        <v>8.5552019999999995</v>
      </c>
      <c r="X51">
        <v>8.5357620000000001</v>
      </c>
      <c r="Y51">
        <v>8.5245470000000001</v>
      </c>
      <c r="Z51">
        <v>8.5103650000000002</v>
      </c>
      <c r="AA51">
        <v>8.4853179999999995</v>
      </c>
      <c r="AB51">
        <v>8.4952369999999995</v>
      </c>
      <c r="AC51">
        <v>8.5030990000000006</v>
      </c>
      <c r="AD51">
        <v>8.5220079999999996</v>
      </c>
      <c r="AE51">
        <v>8.5319950000000002</v>
      </c>
      <c r="AF51">
        <v>8.5355489999999996</v>
      </c>
      <c r="AG51">
        <v>8.5464230000000008</v>
      </c>
      <c r="AH51">
        <v>8.5488549999999996</v>
      </c>
      <c r="AI51">
        <v>8.5429349999999999</v>
      </c>
      <c r="AJ51" s="34">
        <v>-1.2E-2</v>
      </c>
    </row>
    <row r="52" spans="1:36">
      <c r="A52" t="s">
        <v>416</v>
      </c>
      <c r="B52" t="s">
        <v>500</v>
      </c>
      <c r="C52" t="s">
        <v>1196</v>
      </c>
      <c r="D52" t="s">
        <v>469</v>
      </c>
      <c r="E52">
        <v>32.94014</v>
      </c>
      <c r="F52">
        <v>34.152428</v>
      </c>
      <c r="G52">
        <v>35.241363999999997</v>
      </c>
      <c r="H52">
        <v>36.186821000000002</v>
      </c>
      <c r="I52">
        <v>37.074024000000001</v>
      </c>
      <c r="J52">
        <v>37.884433999999999</v>
      </c>
      <c r="K52">
        <v>38.556998999999998</v>
      </c>
      <c r="L52">
        <v>38.997025000000001</v>
      </c>
      <c r="M52">
        <v>39.407592999999999</v>
      </c>
      <c r="N52">
        <v>39.742702000000001</v>
      </c>
      <c r="O52">
        <v>39.962555000000002</v>
      </c>
      <c r="P52">
        <v>40.166713999999999</v>
      </c>
      <c r="Q52">
        <v>40.378127999999997</v>
      </c>
      <c r="R52">
        <v>40.573211999999998</v>
      </c>
      <c r="S52">
        <v>40.824733999999999</v>
      </c>
      <c r="T52">
        <v>41.068824999999997</v>
      </c>
      <c r="U52">
        <v>41.300766000000003</v>
      </c>
      <c r="V52">
        <v>41.489094000000001</v>
      </c>
      <c r="W52">
        <v>41.677765000000001</v>
      </c>
      <c r="X52">
        <v>41.856369000000001</v>
      </c>
      <c r="Y52">
        <v>42.019965999999997</v>
      </c>
      <c r="Z52">
        <v>42.148375999999999</v>
      </c>
      <c r="AA52">
        <v>42.238273999999997</v>
      </c>
      <c r="AB52">
        <v>42.350147</v>
      </c>
      <c r="AC52">
        <v>42.389088000000001</v>
      </c>
      <c r="AD52">
        <v>42.487597999999998</v>
      </c>
      <c r="AE52">
        <v>42.539459000000001</v>
      </c>
      <c r="AF52">
        <v>42.556431000000003</v>
      </c>
      <c r="AG52">
        <v>42.613757999999997</v>
      </c>
      <c r="AH52">
        <v>42.624766999999999</v>
      </c>
      <c r="AI52">
        <v>42.589592000000003</v>
      </c>
      <c r="AJ52" s="34">
        <v>8.9999999999999993E-3</v>
      </c>
    </row>
    <row r="53" spans="1:36">
      <c r="A53" t="s">
        <v>417</v>
      </c>
      <c r="B53" t="s">
        <v>501</v>
      </c>
      <c r="C53" t="s">
        <v>1197</v>
      </c>
      <c r="D53" t="s">
        <v>469</v>
      </c>
      <c r="E53">
        <v>12.441874</v>
      </c>
      <c r="F53">
        <v>11.849159999999999</v>
      </c>
      <c r="G53">
        <v>11.333684</v>
      </c>
      <c r="H53">
        <v>10.877433999999999</v>
      </c>
      <c r="I53">
        <v>10.481655999999999</v>
      </c>
      <c r="J53">
        <v>10.135994999999999</v>
      </c>
      <c r="K53">
        <v>9.831671</v>
      </c>
      <c r="L53">
        <v>9.5400869999999998</v>
      </c>
      <c r="M53">
        <v>9.2823600000000006</v>
      </c>
      <c r="N53">
        <v>9.0533529999999995</v>
      </c>
      <c r="O53">
        <v>8.8328760000000006</v>
      </c>
      <c r="P53">
        <v>8.6382779999999997</v>
      </c>
      <c r="Q53">
        <v>8.4685179999999995</v>
      </c>
      <c r="R53">
        <v>8.3168120000000005</v>
      </c>
      <c r="S53">
        <v>8.2195920000000005</v>
      </c>
      <c r="T53">
        <v>8.1263609999999993</v>
      </c>
      <c r="U53">
        <v>8.0532869999999992</v>
      </c>
      <c r="V53">
        <v>7.9917410000000002</v>
      </c>
      <c r="W53">
        <v>7.9464740000000003</v>
      </c>
      <c r="X53">
        <v>7.9080269999999997</v>
      </c>
      <c r="Y53">
        <v>7.8808410000000002</v>
      </c>
      <c r="Z53">
        <v>7.8514489999999997</v>
      </c>
      <c r="AA53">
        <v>7.8108279999999999</v>
      </c>
      <c r="AB53">
        <v>7.8101209999999996</v>
      </c>
      <c r="AC53">
        <v>7.8174049999999999</v>
      </c>
      <c r="AD53">
        <v>7.833825</v>
      </c>
      <c r="AE53">
        <v>7.8425320000000003</v>
      </c>
      <c r="AF53">
        <v>7.845974</v>
      </c>
      <c r="AG53">
        <v>7.8552580000000001</v>
      </c>
      <c r="AH53">
        <v>7.8577490000000001</v>
      </c>
      <c r="AI53">
        <v>7.8535919999999999</v>
      </c>
      <c r="AJ53" s="34">
        <v>-1.4999999999999999E-2</v>
      </c>
    </row>
    <row r="54" spans="1:36">
      <c r="A54" t="s">
        <v>418</v>
      </c>
      <c r="B54" t="s">
        <v>502</v>
      </c>
      <c r="C54" t="s">
        <v>1198</v>
      </c>
      <c r="D54" t="s">
        <v>469</v>
      </c>
      <c r="E54">
        <v>59.576633000000001</v>
      </c>
      <c r="F54">
        <v>56.398209000000001</v>
      </c>
      <c r="G54">
        <v>53.398128999999997</v>
      </c>
      <c r="H54">
        <v>50.533591999999999</v>
      </c>
      <c r="I54">
        <v>47.835171000000003</v>
      </c>
      <c r="J54">
        <v>45.300998999999997</v>
      </c>
      <c r="K54">
        <v>42.940680999999998</v>
      </c>
      <c r="L54">
        <v>40.634524999999996</v>
      </c>
      <c r="M54">
        <v>38.501674999999999</v>
      </c>
      <c r="N54">
        <v>36.543883999999998</v>
      </c>
      <c r="O54">
        <v>34.682487000000002</v>
      </c>
      <c r="P54">
        <v>33.010272999999998</v>
      </c>
      <c r="Q54">
        <v>31.52927</v>
      </c>
      <c r="R54">
        <v>30.212458000000002</v>
      </c>
      <c r="S54">
        <v>29.253937000000001</v>
      </c>
      <c r="T54">
        <v>28.393661000000002</v>
      </c>
      <c r="U54">
        <v>27.710384000000001</v>
      </c>
      <c r="V54">
        <v>27.154665000000001</v>
      </c>
      <c r="W54">
        <v>26.740210000000001</v>
      </c>
      <c r="X54">
        <v>26.402601000000001</v>
      </c>
      <c r="Y54">
        <v>26.157055</v>
      </c>
      <c r="Z54">
        <v>25.930123999999999</v>
      </c>
      <c r="AA54">
        <v>25.650879</v>
      </c>
      <c r="AB54">
        <v>25.737413</v>
      </c>
      <c r="AC54">
        <v>25.760984000000001</v>
      </c>
      <c r="AD54">
        <v>25.822586000000001</v>
      </c>
      <c r="AE54">
        <v>25.854966999999998</v>
      </c>
      <c r="AF54">
        <v>25.864961999999998</v>
      </c>
      <c r="AG54">
        <v>25.901091000000001</v>
      </c>
      <c r="AH54">
        <v>25.907316000000002</v>
      </c>
      <c r="AI54">
        <v>25.883628999999999</v>
      </c>
      <c r="AJ54" s="34">
        <v>-2.7E-2</v>
      </c>
    </row>
    <row r="55" spans="1:36">
      <c r="A55" t="s">
        <v>419</v>
      </c>
      <c r="B55" t="s">
        <v>503</v>
      </c>
      <c r="C55" t="s">
        <v>1199</v>
      </c>
      <c r="D55" t="s">
        <v>469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17</v>
      </c>
    </row>
    <row r="56" spans="1:36">
      <c r="A56" t="s">
        <v>420</v>
      </c>
      <c r="B56" t="s">
        <v>504</v>
      </c>
      <c r="C56" t="s">
        <v>1200</v>
      </c>
      <c r="D56" t="s">
        <v>469</v>
      </c>
      <c r="E56">
        <v>4.9870000000000001E-3</v>
      </c>
      <c r="F56">
        <v>1.1316E-2</v>
      </c>
      <c r="G56">
        <v>1.8977000000000001E-2</v>
      </c>
      <c r="H56">
        <v>2.8379000000000001E-2</v>
      </c>
      <c r="I56">
        <v>4.0365999999999999E-2</v>
      </c>
      <c r="J56">
        <v>5.5515000000000002E-2</v>
      </c>
      <c r="K56">
        <v>7.3936000000000002E-2</v>
      </c>
      <c r="L56">
        <v>9.5648999999999998E-2</v>
      </c>
      <c r="M56">
        <v>0.122045</v>
      </c>
      <c r="N56">
        <v>0.153313</v>
      </c>
      <c r="O56">
        <v>0.18845899999999999</v>
      </c>
      <c r="P56">
        <v>0.228627</v>
      </c>
      <c r="Q56">
        <v>0.273505</v>
      </c>
      <c r="R56">
        <v>0.32214599999999999</v>
      </c>
      <c r="S56">
        <v>0.37330200000000002</v>
      </c>
      <c r="T56">
        <v>0.426792</v>
      </c>
      <c r="U56">
        <v>0.48026000000000002</v>
      </c>
      <c r="V56">
        <v>0.53197000000000005</v>
      </c>
      <c r="W56">
        <v>0.58193300000000003</v>
      </c>
      <c r="X56">
        <v>0.62959799999999999</v>
      </c>
      <c r="Y56">
        <v>0.67383899999999997</v>
      </c>
      <c r="Z56">
        <v>0.71449499999999999</v>
      </c>
      <c r="AA56">
        <v>0.75188200000000005</v>
      </c>
      <c r="AB56">
        <v>0.78550299999999995</v>
      </c>
      <c r="AC56">
        <v>0.81568700000000005</v>
      </c>
      <c r="AD56">
        <v>0.84396400000000005</v>
      </c>
      <c r="AE56">
        <v>0.86872300000000002</v>
      </c>
      <c r="AF56">
        <v>0.89011200000000001</v>
      </c>
      <c r="AG56">
        <v>0.91047100000000003</v>
      </c>
      <c r="AH56">
        <v>0.927508</v>
      </c>
      <c r="AI56">
        <v>0.94133699999999998</v>
      </c>
      <c r="AJ56" s="34">
        <v>0.191</v>
      </c>
    </row>
    <row r="57" spans="1:36">
      <c r="A57" t="s">
        <v>426</v>
      </c>
      <c r="B57" t="s">
        <v>505</v>
      </c>
      <c r="C57" t="s">
        <v>1201</v>
      </c>
      <c r="D57" t="s">
        <v>469</v>
      </c>
      <c r="E57">
        <v>1735.571289</v>
      </c>
      <c r="F57">
        <v>1706.4764399999999</v>
      </c>
      <c r="G57">
        <v>1699.9735109999999</v>
      </c>
      <c r="H57">
        <v>1692.841919</v>
      </c>
      <c r="I57">
        <v>1691.404419</v>
      </c>
      <c r="J57">
        <v>1693.5014650000001</v>
      </c>
      <c r="K57">
        <v>1693.5352780000001</v>
      </c>
      <c r="L57">
        <v>1684.23999</v>
      </c>
      <c r="M57">
        <v>1681.2416989999999</v>
      </c>
      <c r="N57">
        <v>1685.1437989999999</v>
      </c>
      <c r="O57">
        <v>1686.2174070000001</v>
      </c>
      <c r="P57">
        <v>1693.956177</v>
      </c>
      <c r="Q57">
        <v>1707.255615</v>
      </c>
      <c r="R57">
        <v>1726.1999510000001</v>
      </c>
      <c r="S57">
        <v>1751.2924800000001</v>
      </c>
      <c r="T57">
        <v>1781.5969239999999</v>
      </c>
      <c r="U57">
        <v>1812.379639</v>
      </c>
      <c r="V57">
        <v>1843.392578</v>
      </c>
      <c r="W57">
        <v>1873.5820309999999</v>
      </c>
      <c r="X57">
        <v>1907.8270259999999</v>
      </c>
      <c r="Y57">
        <v>1949.623047</v>
      </c>
      <c r="Z57">
        <v>1989.6920170000001</v>
      </c>
      <c r="AA57">
        <v>2028.161499</v>
      </c>
      <c r="AB57">
        <v>2065.6389159999999</v>
      </c>
      <c r="AC57">
        <v>2101.0217290000001</v>
      </c>
      <c r="AD57">
        <v>2139.1601559999999</v>
      </c>
      <c r="AE57">
        <v>2173.0283199999999</v>
      </c>
      <c r="AF57">
        <v>2202.6477049999999</v>
      </c>
      <c r="AG57">
        <v>2235.1918949999999</v>
      </c>
      <c r="AH57">
        <v>2262.9265140000002</v>
      </c>
      <c r="AI57">
        <v>2285.5197750000002</v>
      </c>
      <c r="AJ57" s="34">
        <v>8.9999999999999993E-3</v>
      </c>
    </row>
    <row r="58" spans="1:36">
      <c r="A58" t="s">
        <v>80</v>
      </c>
      <c r="B58" t="s">
        <v>506</v>
      </c>
      <c r="C58" t="s">
        <v>1202</v>
      </c>
      <c r="D58" t="s">
        <v>469</v>
      </c>
      <c r="E58">
        <v>8540.7578119999998</v>
      </c>
      <c r="F58">
        <v>8448.1474610000005</v>
      </c>
      <c r="G58">
        <v>8437.5605469999991</v>
      </c>
      <c r="H58">
        <v>8425.71875</v>
      </c>
      <c r="I58">
        <v>8439.2734380000002</v>
      </c>
      <c r="J58">
        <v>8466.9033199999994</v>
      </c>
      <c r="K58">
        <v>8470.4208980000003</v>
      </c>
      <c r="L58">
        <v>8430.2675780000009</v>
      </c>
      <c r="M58">
        <v>8404.0839840000008</v>
      </c>
      <c r="N58">
        <v>8379.4814449999994</v>
      </c>
      <c r="O58">
        <v>8321.4873050000006</v>
      </c>
      <c r="P58">
        <v>8273.6230469999991</v>
      </c>
      <c r="Q58">
        <v>8238.5107420000004</v>
      </c>
      <c r="R58">
        <v>8205.0869139999995</v>
      </c>
      <c r="S58">
        <v>8187.9604490000002</v>
      </c>
      <c r="T58">
        <v>8177.9375</v>
      </c>
      <c r="U58">
        <v>8168.4052730000003</v>
      </c>
      <c r="V58">
        <v>8152.5507809999999</v>
      </c>
      <c r="W58">
        <v>8141.3691410000001</v>
      </c>
      <c r="X58">
        <v>8136.8017579999996</v>
      </c>
      <c r="Y58">
        <v>8131.4501950000003</v>
      </c>
      <c r="Z58">
        <v>8125.5288090000004</v>
      </c>
      <c r="AA58">
        <v>8124.1547849999997</v>
      </c>
      <c r="AB58">
        <v>8119.076172</v>
      </c>
      <c r="AC58">
        <v>8124.6289059999999</v>
      </c>
      <c r="AD58">
        <v>8144.8999020000001</v>
      </c>
      <c r="AE58">
        <v>8154.2065430000002</v>
      </c>
      <c r="AF58">
        <v>8153.7490230000003</v>
      </c>
      <c r="AG58">
        <v>8166.3837890000004</v>
      </c>
      <c r="AH58">
        <v>8167.5351559999999</v>
      </c>
      <c r="AI58">
        <v>8156.154297</v>
      </c>
      <c r="AJ58" s="34">
        <v>-2E-3</v>
      </c>
    </row>
    <row r="59" spans="1:36">
      <c r="A59" t="s">
        <v>241</v>
      </c>
      <c r="B59" t="s">
        <v>507</v>
      </c>
      <c r="C59" t="s">
        <v>1203</v>
      </c>
      <c r="D59" t="s">
        <v>469</v>
      </c>
      <c r="E59">
        <v>14552.695312</v>
      </c>
      <c r="F59">
        <v>14112.578125</v>
      </c>
      <c r="G59">
        <v>14027.201171999999</v>
      </c>
      <c r="H59">
        <v>13932.875977</v>
      </c>
      <c r="I59">
        <v>13836.422852</v>
      </c>
      <c r="J59">
        <v>13748.482421999999</v>
      </c>
      <c r="K59">
        <v>13619.769531</v>
      </c>
      <c r="L59">
        <v>13435.306640999999</v>
      </c>
      <c r="M59">
        <v>13288.576171999999</v>
      </c>
      <c r="N59">
        <v>13159.856444999999</v>
      </c>
      <c r="O59">
        <v>13005.931640999999</v>
      </c>
      <c r="P59">
        <v>12869.632812</v>
      </c>
      <c r="Q59">
        <v>12755.644531</v>
      </c>
      <c r="R59">
        <v>12656.942383</v>
      </c>
      <c r="S59">
        <v>12595.275390999999</v>
      </c>
      <c r="T59">
        <v>12543.021484000001</v>
      </c>
      <c r="U59">
        <v>12482.289062</v>
      </c>
      <c r="V59">
        <v>12415.25</v>
      </c>
      <c r="W59">
        <v>12364.808594</v>
      </c>
      <c r="X59">
        <v>12327.431640999999</v>
      </c>
      <c r="Y59">
        <v>12288.564453000001</v>
      </c>
      <c r="Z59">
        <v>12251.552734000001</v>
      </c>
      <c r="AA59">
        <v>12222.216796999999</v>
      </c>
      <c r="AB59">
        <v>12188.378906</v>
      </c>
      <c r="AC59">
        <v>12185.646484000001</v>
      </c>
      <c r="AD59">
        <v>12215.414062</v>
      </c>
      <c r="AE59">
        <v>12224.322265999999</v>
      </c>
      <c r="AF59">
        <v>12212.935546999999</v>
      </c>
      <c r="AG59">
        <v>12222.278319999999</v>
      </c>
      <c r="AH59">
        <v>12214.765625</v>
      </c>
      <c r="AI59">
        <v>12188.011719</v>
      </c>
      <c r="AJ59" s="34">
        <v>-6.0000000000000001E-3</v>
      </c>
    </row>
    <row r="60" spans="1:36">
      <c r="A60" t="s">
        <v>508</v>
      </c>
    </row>
    <row r="61" spans="1:36" s="68" customFormat="1">
      <c r="A61" s="68" t="s">
        <v>302</v>
      </c>
      <c r="B61" s="68" t="s">
        <v>509</v>
      </c>
      <c r="C61" s="68" t="s">
        <v>1204</v>
      </c>
      <c r="D61" s="68" t="s">
        <v>469</v>
      </c>
      <c r="E61" s="68">
        <v>7371.2993159999996</v>
      </c>
      <c r="F61" s="68">
        <v>7172.9252930000002</v>
      </c>
      <c r="G61" s="68">
        <v>7014.8012699999999</v>
      </c>
      <c r="H61" s="68">
        <v>6883.2197269999997</v>
      </c>
      <c r="I61" s="68">
        <v>6780.5717770000001</v>
      </c>
      <c r="J61" s="68">
        <v>6704.9672849999997</v>
      </c>
      <c r="K61" s="68">
        <v>6644.4414059999999</v>
      </c>
      <c r="L61" s="68">
        <v>6589.6123049999997</v>
      </c>
      <c r="M61" s="68">
        <v>6539.9184569999998</v>
      </c>
      <c r="N61" s="68">
        <v>6489.2944340000004</v>
      </c>
      <c r="O61" s="68">
        <v>6437.7026370000003</v>
      </c>
      <c r="P61" s="68">
        <v>6381.6479490000002</v>
      </c>
      <c r="Q61" s="68">
        <v>6326.5942379999997</v>
      </c>
      <c r="R61" s="68">
        <v>6265.3979490000002</v>
      </c>
      <c r="S61" s="68">
        <v>6195.3271480000003</v>
      </c>
      <c r="T61" s="68">
        <v>6117.9790039999998</v>
      </c>
      <c r="U61" s="68">
        <v>6035.3056640000004</v>
      </c>
      <c r="V61" s="68">
        <v>5944.6972660000001</v>
      </c>
      <c r="W61" s="68">
        <v>5848.4003910000001</v>
      </c>
      <c r="X61" s="68">
        <v>5747.9560549999997</v>
      </c>
      <c r="Y61" s="68">
        <v>5639.0068359999996</v>
      </c>
      <c r="Z61" s="68">
        <v>5527.5673829999996</v>
      </c>
      <c r="AA61" s="68">
        <v>5410.794922</v>
      </c>
      <c r="AB61" s="68">
        <v>5293.4516599999997</v>
      </c>
      <c r="AC61" s="68">
        <v>5177.0048829999996</v>
      </c>
      <c r="AD61" s="68">
        <v>5052.5302730000003</v>
      </c>
      <c r="AE61" s="68">
        <v>4916.4848629999997</v>
      </c>
      <c r="AF61" s="68">
        <v>4771.4277339999999</v>
      </c>
      <c r="AG61" s="68">
        <v>4616.2915039999998</v>
      </c>
      <c r="AH61" s="68">
        <v>4450.4252930000002</v>
      </c>
      <c r="AI61" s="68">
        <v>4274.6381840000004</v>
      </c>
      <c r="AJ61" s="69">
        <v>-1.7999999999999999E-2</v>
      </c>
    </row>
    <row r="62" spans="1:36">
      <c r="A62" t="s">
        <v>373</v>
      </c>
      <c r="B62" t="s">
        <v>510</v>
      </c>
      <c r="C62" t="s">
        <v>1205</v>
      </c>
      <c r="D62" t="s">
        <v>469</v>
      </c>
      <c r="E62">
        <v>5339.6914059999999</v>
      </c>
      <c r="F62">
        <v>5534.4443359999996</v>
      </c>
      <c r="G62">
        <v>5751.1840819999998</v>
      </c>
      <c r="H62">
        <v>5978.3056640000004</v>
      </c>
      <c r="I62">
        <v>6215.4536129999997</v>
      </c>
      <c r="J62">
        <v>6456.5122069999998</v>
      </c>
      <c r="K62">
        <v>6690.7617190000001</v>
      </c>
      <c r="L62">
        <v>6909.1347660000001</v>
      </c>
      <c r="M62">
        <v>7119.1650390000004</v>
      </c>
      <c r="N62">
        <v>7321.0678710000002</v>
      </c>
      <c r="O62">
        <v>7504.4882809999999</v>
      </c>
      <c r="P62">
        <v>7668.2294920000004</v>
      </c>
      <c r="Q62">
        <v>7836.2070309999999</v>
      </c>
      <c r="R62">
        <v>7978.9682620000003</v>
      </c>
      <c r="S62">
        <v>8109.0439450000003</v>
      </c>
      <c r="T62">
        <v>8218.6923829999996</v>
      </c>
      <c r="U62">
        <v>8312.0009769999997</v>
      </c>
      <c r="V62">
        <v>8383.8349610000005</v>
      </c>
      <c r="W62">
        <v>8438.2138670000004</v>
      </c>
      <c r="X62">
        <v>8487.171875</v>
      </c>
      <c r="Y62">
        <v>8523.4296880000002</v>
      </c>
      <c r="Z62">
        <v>8567.46875</v>
      </c>
      <c r="AA62">
        <v>8614.1425780000009</v>
      </c>
      <c r="AB62">
        <v>8680.5996090000008</v>
      </c>
      <c r="AC62">
        <v>8759.3876949999994</v>
      </c>
      <c r="AD62">
        <v>8835.7138670000004</v>
      </c>
      <c r="AE62">
        <v>8904.6826170000004</v>
      </c>
      <c r="AF62">
        <v>8970.2246090000008</v>
      </c>
      <c r="AG62">
        <v>9033.5078119999998</v>
      </c>
      <c r="AH62">
        <v>9074.9765619999998</v>
      </c>
      <c r="AI62">
        <v>9096.2265619999998</v>
      </c>
      <c r="AJ62" s="34">
        <v>1.7999999999999999E-2</v>
      </c>
    </row>
    <row r="63" spans="1:36">
      <c r="A63" t="s">
        <v>285</v>
      </c>
      <c r="B63" t="s">
        <v>511</v>
      </c>
      <c r="C63" t="s">
        <v>1206</v>
      </c>
      <c r="D63" t="s">
        <v>469</v>
      </c>
      <c r="E63">
        <v>1.7522679999999999</v>
      </c>
      <c r="F63">
        <v>2.6936140000000002</v>
      </c>
      <c r="G63">
        <v>3.7313990000000001</v>
      </c>
      <c r="H63">
        <v>4.83575</v>
      </c>
      <c r="I63">
        <v>6.0135180000000004</v>
      </c>
      <c r="J63">
        <v>7.2530729999999997</v>
      </c>
      <c r="K63">
        <v>8.5239309999999993</v>
      </c>
      <c r="L63">
        <v>9.8043910000000007</v>
      </c>
      <c r="M63">
        <v>11.126817000000001</v>
      </c>
      <c r="N63">
        <v>12.493655</v>
      </c>
      <c r="O63">
        <v>13.865774999999999</v>
      </c>
      <c r="P63">
        <v>15.258233000000001</v>
      </c>
      <c r="Q63">
        <v>16.672338</v>
      </c>
      <c r="R63">
        <v>18.104296000000001</v>
      </c>
      <c r="S63">
        <v>19.553325999999998</v>
      </c>
      <c r="T63">
        <v>21.022326</v>
      </c>
      <c r="U63">
        <v>22.496597000000001</v>
      </c>
      <c r="V63">
        <v>23.971271999999999</v>
      </c>
      <c r="W63">
        <v>25.457782999999999</v>
      </c>
      <c r="X63">
        <v>26.954291999999999</v>
      </c>
      <c r="Y63">
        <v>28.455545000000001</v>
      </c>
      <c r="Z63">
        <v>29.962233999999999</v>
      </c>
      <c r="AA63">
        <v>31.476939999999999</v>
      </c>
      <c r="AB63">
        <v>32.994354000000001</v>
      </c>
      <c r="AC63">
        <v>34.517848999999998</v>
      </c>
      <c r="AD63">
        <v>36.069077</v>
      </c>
      <c r="AE63">
        <v>37.622703999999999</v>
      </c>
      <c r="AF63">
        <v>39.176383999999999</v>
      </c>
      <c r="AG63">
        <v>40.757389000000003</v>
      </c>
      <c r="AH63">
        <v>42.338679999999997</v>
      </c>
      <c r="AI63">
        <v>43.917461000000003</v>
      </c>
      <c r="AJ63" s="34">
        <v>0.113</v>
      </c>
    </row>
    <row r="64" spans="1:36" s="66" customFormat="1">
      <c r="A64" s="66" t="s">
        <v>283</v>
      </c>
      <c r="B64" s="66" t="s">
        <v>512</v>
      </c>
      <c r="C64" s="66" t="s">
        <v>1207</v>
      </c>
      <c r="D64" s="66" t="s">
        <v>469</v>
      </c>
      <c r="E64" s="66">
        <v>12.049818999999999</v>
      </c>
      <c r="F64" s="66">
        <v>12.425207</v>
      </c>
      <c r="G64" s="66">
        <v>12.779926</v>
      </c>
      <c r="H64" s="66">
        <v>13.094117000000001</v>
      </c>
      <c r="I64" s="66">
        <v>13.373340000000001</v>
      </c>
      <c r="J64" s="66">
        <v>13.614534000000001</v>
      </c>
      <c r="K64" s="66">
        <v>13.806754</v>
      </c>
      <c r="L64" s="66">
        <v>13.954442999999999</v>
      </c>
      <c r="M64" s="66">
        <v>14.062754</v>
      </c>
      <c r="N64" s="66">
        <v>14.156679</v>
      </c>
      <c r="O64" s="66">
        <v>14.220297</v>
      </c>
      <c r="P64" s="66">
        <v>14.237577</v>
      </c>
      <c r="Q64" s="66">
        <v>14.225659</v>
      </c>
      <c r="R64" s="66">
        <v>14.180311</v>
      </c>
      <c r="S64" s="66">
        <v>14.1274</v>
      </c>
      <c r="T64" s="66">
        <v>14.069468000000001</v>
      </c>
      <c r="U64" s="66">
        <v>14.010429</v>
      </c>
      <c r="V64" s="66">
        <v>13.950614</v>
      </c>
      <c r="W64" s="66">
        <v>13.893249000000001</v>
      </c>
      <c r="X64" s="66">
        <v>13.848746</v>
      </c>
      <c r="Y64" s="66">
        <v>13.809093000000001</v>
      </c>
      <c r="Z64" s="66">
        <v>13.770614999999999</v>
      </c>
      <c r="AA64" s="66">
        <v>13.731444</v>
      </c>
      <c r="AB64" s="66">
        <v>13.688992000000001</v>
      </c>
      <c r="AC64" s="66">
        <v>13.643261000000001</v>
      </c>
      <c r="AD64" s="66">
        <v>13.588008</v>
      </c>
      <c r="AE64" s="66">
        <v>13.457769000000001</v>
      </c>
      <c r="AF64" s="66">
        <v>13.236786</v>
      </c>
      <c r="AG64" s="66">
        <v>13.048162</v>
      </c>
      <c r="AH64" s="66">
        <v>12.863569999999999</v>
      </c>
      <c r="AI64" s="66">
        <v>12.745165999999999</v>
      </c>
      <c r="AJ64" s="67">
        <v>2E-3</v>
      </c>
    </row>
    <row r="65" spans="1:36">
      <c r="A65" t="s">
        <v>513</v>
      </c>
      <c r="B65" t="s">
        <v>514</v>
      </c>
      <c r="C65" t="s">
        <v>1208</v>
      </c>
      <c r="D65" t="s">
        <v>469</v>
      </c>
      <c r="E65">
        <v>2258.9379880000001</v>
      </c>
      <c r="F65">
        <v>2540.547607</v>
      </c>
      <c r="G65">
        <v>2828.4025879999999</v>
      </c>
      <c r="H65">
        <v>3111.419922</v>
      </c>
      <c r="I65">
        <v>3392.8723140000002</v>
      </c>
      <c r="J65">
        <v>3670.7753910000001</v>
      </c>
      <c r="K65">
        <v>3939.8146969999998</v>
      </c>
      <c r="L65">
        <v>4199.9868159999996</v>
      </c>
      <c r="M65">
        <v>4463.5336909999996</v>
      </c>
      <c r="N65">
        <v>4732.2089839999999</v>
      </c>
      <c r="O65">
        <v>4997.3994140000004</v>
      </c>
      <c r="P65">
        <v>5263.0688479999999</v>
      </c>
      <c r="Q65">
        <v>5530.4038090000004</v>
      </c>
      <c r="R65">
        <v>5799.0297849999997</v>
      </c>
      <c r="S65">
        <v>6069.3154299999997</v>
      </c>
      <c r="T65">
        <v>6342.4365230000003</v>
      </c>
      <c r="U65">
        <v>6615.466797</v>
      </c>
      <c r="V65">
        <v>6887.7836909999996</v>
      </c>
      <c r="W65">
        <v>7162.5458980000003</v>
      </c>
      <c r="X65">
        <v>7439.8056640000004</v>
      </c>
      <c r="Y65">
        <v>7718.7836909999996</v>
      </c>
      <c r="Z65">
        <v>8000.048828</v>
      </c>
      <c r="AA65">
        <v>8284.5859380000002</v>
      </c>
      <c r="AB65">
        <v>8571.4384769999997</v>
      </c>
      <c r="AC65">
        <v>8858.2587889999995</v>
      </c>
      <c r="AD65">
        <v>9150.6669920000004</v>
      </c>
      <c r="AE65">
        <v>9445.1367190000001</v>
      </c>
      <c r="AF65">
        <v>9739.2646480000003</v>
      </c>
      <c r="AG65">
        <v>10041.588867</v>
      </c>
      <c r="AH65">
        <v>10337.883789</v>
      </c>
      <c r="AI65">
        <v>10632.176758</v>
      </c>
      <c r="AJ65" s="34">
        <v>5.2999999999999999E-2</v>
      </c>
    </row>
    <row r="66" spans="1:36">
      <c r="A66" t="s">
        <v>515</v>
      </c>
      <c r="B66" t="s">
        <v>516</v>
      </c>
      <c r="C66" t="s">
        <v>1209</v>
      </c>
      <c r="D66" t="s">
        <v>469</v>
      </c>
      <c r="E66">
        <v>0.89579500000000001</v>
      </c>
      <c r="F66">
        <v>1.9298420000000001</v>
      </c>
      <c r="G66">
        <v>3.0540780000000001</v>
      </c>
      <c r="H66">
        <v>4.2467160000000002</v>
      </c>
      <c r="I66">
        <v>5.5207410000000001</v>
      </c>
      <c r="J66">
        <v>6.863804</v>
      </c>
      <c r="K66">
        <v>8.2432859999999994</v>
      </c>
      <c r="L66">
        <v>9.6357909999999993</v>
      </c>
      <c r="M66">
        <v>11.076021000000001</v>
      </c>
      <c r="N66">
        <v>12.566558000000001</v>
      </c>
      <c r="O66">
        <v>14.065251999999999</v>
      </c>
      <c r="P66">
        <v>15.588139999999999</v>
      </c>
      <c r="Q66">
        <v>17.136344999999999</v>
      </c>
      <c r="R66">
        <v>18.705608000000002</v>
      </c>
      <c r="S66">
        <v>20.295012</v>
      </c>
      <c r="T66">
        <v>21.907347000000001</v>
      </c>
      <c r="U66">
        <v>23.526449</v>
      </c>
      <c r="V66">
        <v>25.146877</v>
      </c>
      <c r="W66">
        <v>26.780695000000001</v>
      </c>
      <c r="X66">
        <v>28.425726000000001</v>
      </c>
      <c r="Y66">
        <v>30.076025000000001</v>
      </c>
      <c r="Z66">
        <v>31.732178000000001</v>
      </c>
      <c r="AA66">
        <v>33.396717000000002</v>
      </c>
      <c r="AB66">
        <v>35.063716999999997</v>
      </c>
      <c r="AC66">
        <v>36.736651999999999</v>
      </c>
      <c r="AD66">
        <v>38.438628999999999</v>
      </c>
      <c r="AE66">
        <v>40.142238999999996</v>
      </c>
      <c r="AF66">
        <v>41.844878999999999</v>
      </c>
      <c r="AG66">
        <v>43.575733</v>
      </c>
      <c r="AH66">
        <v>45.305594999999997</v>
      </c>
      <c r="AI66">
        <v>47.031413999999998</v>
      </c>
      <c r="AJ66" s="34">
        <v>0.14099999999999999</v>
      </c>
    </row>
    <row r="67" spans="1:36">
      <c r="A67" t="s">
        <v>517</v>
      </c>
      <c r="B67" t="s">
        <v>518</v>
      </c>
      <c r="C67" t="s">
        <v>1210</v>
      </c>
      <c r="D67" t="s">
        <v>469</v>
      </c>
      <c r="E67">
        <v>0.94217200000000001</v>
      </c>
      <c r="F67">
        <v>2.0378530000000001</v>
      </c>
      <c r="G67">
        <v>3.2434509999999999</v>
      </c>
      <c r="H67">
        <v>4.5247010000000003</v>
      </c>
      <c r="I67">
        <v>5.8933869999999997</v>
      </c>
      <c r="J67">
        <v>7.3363050000000003</v>
      </c>
      <c r="K67">
        <v>8.8184620000000002</v>
      </c>
      <c r="L67">
        <v>10.314729</v>
      </c>
      <c r="M67">
        <v>11.862391000000001</v>
      </c>
      <c r="N67">
        <v>13.464209</v>
      </c>
      <c r="O67">
        <v>15.074897</v>
      </c>
      <c r="P67">
        <v>16.711684999999999</v>
      </c>
      <c r="Q67">
        <v>18.375765000000001</v>
      </c>
      <c r="R67">
        <v>20.062557000000002</v>
      </c>
      <c r="S67">
        <v>21.771065</v>
      </c>
      <c r="T67">
        <v>23.504292</v>
      </c>
      <c r="U67">
        <v>25.244844000000001</v>
      </c>
      <c r="V67">
        <v>26.986877</v>
      </c>
      <c r="W67">
        <v>28.74334</v>
      </c>
      <c r="X67">
        <v>30.511876999999998</v>
      </c>
      <c r="Y67">
        <v>32.286095000000003</v>
      </c>
      <c r="Z67">
        <v>34.066623999999997</v>
      </c>
      <c r="AA67">
        <v>35.856147999999997</v>
      </c>
      <c r="AB67">
        <v>37.648311999999997</v>
      </c>
      <c r="AC67">
        <v>39.446854000000002</v>
      </c>
      <c r="AD67">
        <v>41.276587999999997</v>
      </c>
      <c r="AE67">
        <v>43.108058999999997</v>
      </c>
      <c r="AF67">
        <v>44.938415999999997</v>
      </c>
      <c r="AG67">
        <v>46.799056999999998</v>
      </c>
      <c r="AH67">
        <v>48.658607000000003</v>
      </c>
      <c r="AI67">
        <v>50.513736999999999</v>
      </c>
      <c r="AJ67" s="34">
        <v>0.14199999999999999</v>
      </c>
    </row>
    <row r="68" spans="1:36">
      <c r="A68" t="s">
        <v>519</v>
      </c>
      <c r="B68" t="s">
        <v>520</v>
      </c>
      <c r="C68" t="s">
        <v>1211</v>
      </c>
      <c r="D68" t="s">
        <v>469</v>
      </c>
      <c r="E68">
        <v>1.003727</v>
      </c>
      <c r="F68">
        <v>2.1709909999999999</v>
      </c>
      <c r="G68">
        <v>3.4553560000000001</v>
      </c>
      <c r="H68">
        <v>4.8203129999999996</v>
      </c>
      <c r="I68">
        <v>6.2784180000000003</v>
      </c>
      <c r="J68">
        <v>7.815607</v>
      </c>
      <c r="K68">
        <v>9.3946000000000005</v>
      </c>
      <c r="L68">
        <v>10.988623</v>
      </c>
      <c r="M68">
        <v>12.637397999999999</v>
      </c>
      <c r="N68">
        <v>14.343866</v>
      </c>
      <c r="O68">
        <v>16.059785999999999</v>
      </c>
      <c r="P68">
        <v>17.803514</v>
      </c>
      <c r="Q68">
        <v>19.576311</v>
      </c>
      <c r="R68">
        <v>21.373301000000001</v>
      </c>
      <c r="S68">
        <v>23.193439000000001</v>
      </c>
      <c r="T68">
        <v>25.039898000000001</v>
      </c>
      <c r="U68">
        <v>26.894157</v>
      </c>
      <c r="V68">
        <v>28.750011000000001</v>
      </c>
      <c r="W68">
        <v>30.621213999999998</v>
      </c>
      <c r="X68">
        <v>32.505299000000001</v>
      </c>
      <c r="Y68">
        <v>34.395446999999997</v>
      </c>
      <c r="Z68">
        <v>36.292278000000003</v>
      </c>
      <c r="AA68">
        <v>38.198746</v>
      </c>
      <c r="AB68">
        <v>40.108006000000003</v>
      </c>
      <c r="AC68">
        <v>42.024028999999999</v>
      </c>
      <c r="AD68">
        <v>43.973323999999998</v>
      </c>
      <c r="AE68">
        <v>45.924441999999999</v>
      </c>
      <c r="AF68">
        <v>47.874374000000003</v>
      </c>
      <c r="AG68">
        <v>49.856552000000001</v>
      </c>
      <c r="AH68">
        <v>51.837608000000003</v>
      </c>
      <c r="AI68">
        <v>53.813949999999998</v>
      </c>
      <c r="AJ68" s="34">
        <v>0.14199999999999999</v>
      </c>
    </row>
    <row r="69" spans="1:36">
      <c r="A69" t="s">
        <v>521</v>
      </c>
      <c r="B69" t="s">
        <v>522</v>
      </c>
      <c r="C69" t="s">
        <v>1212</v>
      </c>
      <c r="D69" t="s">
        <v>469</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t="s">
        <v>17</v>
      </c>
    </row>
    <row r="70" spans="1:36">
      <c r="A70" t="s">
        <v>523</v>
      </c>
      <c r="B70" t="s">
        <v>524</v>
      </c>
      <c r="C70" t="s">
        <v>1213</v>
      </c>
      <c r="D70" t="s">
        <v>469</v>
      </c>
      <c r="E70">
        <v>14986.572265999999</v>
      </c>
      <c r="F70">
        <v>15269.173828000001</v>
      </c>
      <c r="G70">
        <v>15620.651367</v>
      </c>
      <c r="H70">
        <v>16004.466796999999</v>
      </c>
      <c r="I70">
        <v>16425.978515999999</v>
      </c>
      <c r="J70">
        <v>16875.136718999998</v>
      </c>
      <c r="K70">
        <v>17323.806640999999</v>
      </c>
      <c r="L70">
        <v>17753.431640999999</v>
      </c>
      <c r="M70">
        <v>18183.382812</v>
      </c>
      <c r="N70">
        <v>18609.597656000002</v>
      </c>
      <c r="O70">
        <v>19012.876952999999</v>
      </c>
      <c r="P70">
        <v>19392.542968999998</v>
      </c>
      <c r="Q70">
        <v>19779.189452999999</v>
      </c>
      <c r="R70">
        <v>20135.822265999999</v>
      </c>
      <c r="S70">
        <v>20472.626952999999</v>
      </c>
      <c r="T70">
        <v>20784.650390999999</v>
      </c>
      <c r="U70">
        <v>21074.947265999999</v>
      </c>
      <c r="V70">
        <v>21335.121093999998</v>
      </c>
      <c r="W70">
        <v>21574.658202999999</v>
      </c>
      <c r="X70">
        <v>21807.179688</v>
      </c>
      <c r="Y70">
        <v>22020.240234000001</v>
      </c>
      <c r="Z70">
        <v>22240.908202999999</v>
      </c>
      <c r="AA70">
        <v>22462.181640999999</v>
      </c>
      <c r="AB70">
        <v>22704.992188</v>
      </c>
      <c r="AC70">
        <v>22961.019531000002</v>
      </c>
      <c r="AD70">
        <v>23212.257812</v>
      </c>
      <c r="AE70">
        <v>23446.560547000001</v>
      </c>
      <c r="AF70">
        <v>23667.988281000002</v>
      </c>
      <c r="AG70">
        <v>23885.425781000002</v>
      </c>
      <c r="AH70">
        <v>24064.289062</v>
      </c>
      <c r="AI70">
        <v>24211.0625</v>
      </c>
      <c r="AJ70" s="34">
        <v>1.6E-2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191"/>
  <sheetViews>
    <sheetView topLeftCell="A79" workbookViewId="0">
      <selection activeCell="AE76" sqref="AE76"/>
    </sheetView>
  </sheetViews>
  <sheetFormatPr defaultRowHeight="15" customHeight="1"/>
  <cols>
    <col min="1" max="1" width="30.140625" customWidth="1"/>
    <col min="3" max="3" width="30.7109375" customWidth="1"/>
  </cols>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398</v>
      </c>
    </row>
    <row r="10" spans="1:37">
      <c r="A10" t="s">
        <v>525</v>
      </c>
    </row>
    <row r="11" spans="1:37">
      <c r="A11" t="s">
        <v>1214</v>
      </c>
    </row>
    <row r="12" spans="1:37">
      <c r="A12" t="s">
        <v>1215</v>
      </c>
    </row>
    <row r="13" spans="1:37">
      <c r="A13" t="s">
        <v>394</v>
      </c>
    </row>
    <row r="14" spans="1:37">
      <c r="B14" t="s">
        <v>395</v>
      </c>
      <c r="C14" t="s">
        <v>396</v>
      </c>
      <c r="D14" t="s">
        <v>397</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1031</v>
      </c>
    </row>
    <row r="15" spans="1:37">
      <c r="A15" t="s">
        <v>20</v>
      </c>
    </row>
    <row r="16" spans="1:37">
      <c r="A16" t="s">
        <v>526</v>
      </c>
      <c r="B16" t="s">
        <v>527</v>
      </c>
      <c r="C16" t="s">
        <v>1216</v>
      </c>
      <c r="D16" t="s">
        <v>397</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34">
        <v>1.0999999999999999E-2</v>
      </c>
    </row>
    <row r="17" spans="1:37">
      <c r="A17" t="s">
        <v>528</v>
      </c>
      <c r="B17" t="s">
        <v>529</v>
      </c>
      <c r="C17" t="s">
        <v>1217</v>
      </c>
      <c r="D17" t="s">
        <v>397</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34">
        <v>0.02</v>
      </c>
    </row>
    <row r="18" spans="1:37">
      <c r="A18" t="s">
        <v>530</v>
      </c>
      <c r="B18" t="s">
        <v>531</v>
      </c>
      <c r="C18" t="s">
        <v>1218</v>
      </c>
      <c r="D18" t="s">
        <v>397</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34">
        <v>1.7000000000000001E-2</v>
      </c>
    </row>
    <row r="19" spans="1:37">
      <c r="A19" t="s">
        <v>532</v>
      </c>
      <c r="B19" t="s">
        <v>533</v>
      </c>
      <c r="C19" t="s">
        <v>1219</v>
      </c>
      <c r="D19" t="s">
        <v>397</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34">
        <v>-1.6E-2</v>
      </c>
    </row>
    <row r="20" spans="1:37">
      <c r="A20" t="s">
        <v>534</v>
      </c>
      <c r="B20" t="s">
        <v>535</v>
      </c>
      <c r="C20" t="s">
        <v>1220</v>
      </c>
      <c r="D20" t="s">
        <v>397</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34">
        <v>1.2999999999999999E-2</v>
      </c>
    </row>
    <row r="21" spans="1:37">
      <c r="A21" t="s">
        <v>528</v>
      </c>
      <c r="B21" t="s">
        <v>536</v>
      </c>
      <c r="C21" t="s">
        <v>1221</v>
      </c>
      <c r="D21" t="s">
        <v>397</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34">
        <v>2.7E-2</v>
      </c>
    </row>
    <row r="22" spans="1:37">
      <c r="A22" t="s">
        <v>530</v>
      </c>
      <c r="B22" t="s">
        <v>537</v>
      </c>
      <c r="C22" t="s">
        <v>1222</v>
      </c>
      <c r="D22" t="s">
        <v>397</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34">
        <v>1.9E-2</v>
      </c>
    </row>
    <row r="23" spans="1:37">
      <c r="A23" t="s">
        <v>532</v>
      </c>
      <c r="B23" t="s">
        <v>538</v>
      </c>
      <c r="C23" t="s">
        <v>1223</v>
      </c>
      <c r="D23" t="s">
        <v>397</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34">
        <v>-6.0000000000000001E-3</v>
      </c>
    </row>
    <row r="24" spans="1:37">
      <c r="A24" t="s">
        <v>539</v>
      </c>
      <c r="B24" t="s">
        <v>540</v>
      </c>
      <c r="C24" t="s">
        <v>1224</v>
      </c>
      <c r="D24" t="s">
        <v>397</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34">
        <v>2.1999999999999999E-2</v>
      </c>
    </row>
    <row r="25" spans="1:37">
      <c r="A25" t="s">
        <v>528</v>
      </c>
      <c r="B25" t="s">
        <v>541</v>
      </c>
      <c r="C25" t="s">
        <v>1225</v>
      </c>
      <c r="D25" t="s">
        <v>397</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34">
        <v>3.1E-2</v>
      </c>
    </row>
    <row r="26" spans="1:37">
      <c r="A26" t="s">
        <v>530</v>
      </c>
      <c r="B26" t="s">
        <v>542</v>
      </c>
      <c r="C26" t="s">
        <v>1226</v>
      </c>
      <c r="D26" t="s">
        <v>397</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34">
        <v>2.5000000000000001E-2</v>
      </c>
    </row>
    <row r="27" spans="1:37">
      <c r="A27" t="s">
        <v>532</v>
      </c>
      <c r="B27" t="s">
        <v>543</v>
      </c>
      <c r="C27" t="s">
        <v>1227</v>
      </c>
      <c r="D27" t="s">
        <v>397</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34">
        <v>0</v>
      </c>
    </row>
    <row r="28" spans="1:37">
      <c r="A28" t="s">
        <v>544</v>
      </c>
      <c r="B28" t="s">
        <v>545</v>
      </c>
      <c r="C28" t="s">
        <v>1228</v>
      </c>
      <c r="D28" t="s">
        <v>397</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34">
        <v>0.04</v>
      </c>
    </row>
    <row r="29" spans="1:37">
      <c r="A29" t="s">
        <v>528</v>
      </c>
      <c r="B29" t="s">
        <v>546</v>
      </c>
      <c r="C29" t="s">
        <v>1229</v>
      </c>
      <c r="D29" t="s">
        <v>397</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34">
        <v>4.8000000000000001E-2</v>
      </c>
    </row>
    <row r="30" spans="1:37">
      <c r="A30" t="s">
        <v>530</v>
      </c>
      <c r="B30" t="s">
        <v>547</v>
      </c>
      <c r="C30" t="s">
        <v>1230</v>
      </c>
      <c r="D30" t="s">
        <v>397</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34">
        <v>2.9000000000000001E-2</v>
      </c>
    </row>
    <row r="31" spans="1:37">
      <c r="A31" t="s">
        <v>532</v>
      </c>
      <c r="B31" t="s">
        <v>548</v>
      </c>
      <c r="C31" t="s">
        <v>1231</v>
      </c>
      <c r="D31" t="s">
        <v>397</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34">
        <v>1.4E-2</v>
      </c>
    </row>
    <row r="32" spans="1:37">
      <c r="A32" t="s">
        <v>549</v>
      </c>
      <c r="B32" t="s">
        <v>550</v>
      </c>
      <c r="C32" t="s">
        <v>1232</v>
      </c>
      <c r="D32" t="s">
        <v>397</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34">
        <v>2.4E-2</v>
      </c>
    </row>
    <row r="33" spans="1:37">
      <c r="A33" t="s">
        <v>528</v>
      </c>
      <c r="B33" t="s">
        <v>551</v>
      </c>
      <c r="C33" t="s">
        <v>1233</v>
      </c>
      <c r="D33" t="s">
        <v>397</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34">
        <v>3.2000000000000001E-2</v>
      </c>
    </row>
    <row r="34" spans="1:37">
      <c r="A34" t="s">
        <v>530</v>
      </c>
      <c r="B34" t="s">
        <v>552</v>
      </c>
      <c r="C34" t="s">
        <v>1234</v>
      </c>
      <c r="D34" t="s">
        <v>397</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34">
        <v>2.1999999999999999E-2</v>
      </c>
    </row>
    <row r="35" spans="1:37">
      <c r="A35" t="s">
        <v>532</v>
      </c>
      <c r="B35" t="s">
        <v>553</v>
      </c>
      <c r="C35" t="s">
        <v>1235</v>
      </c>
      <c r="D35" t="s">
        <v>397</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34">
        <v>-7.0000000000000001E-3</v>
      </c>
    </row>
    <row r="36" spans="1:37">
      <c r="A36" t="s">
        <v>554</v>
      </c>
      <c r="B36" t="s">
        <v>555</v>
      </c>
      <c r="C36" t="s">
        <v>1236</v>
      </c>
      <c r="D36" t="s">
        <v>397</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34">
        <v>3.4000000000000002E-2</v>
      </c>
    </row>
    <row r="37" spans="1:37">
      <c r="A37" t="s">
        <v>528</v>
      </c>
      <c r="B37" t="s">
        <v>556</v>
      </c>
      <c r="C37" t="s">
        <v>1237</v>
      </c>
      <c r="D37" t="s">
        <v>397</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34">
        <v>4.7E-2</v>
      </c>
    </row>
    <row r="38" spans="1:37">
      <c r="A38" t="s">
        <v>530</v>
      </c>
      <c r="B38" t="s">
        <v>557</v>
      </c>
      <c r="C38" t="s">
        <v>1238</v>
      </c>
      <c r="D38" t="s">
        <v>397</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34">
        <v>3.3000000000000002E-2</v>
      </c>
    </row>
    <row r="39" spans="1:37">
      <c r="A39" t="s">
        <v>532</v>
      </c>
      <c r="B39" t="s">
        <v>558</v>
      </c>
      <c r="C39" t="s">
        <v>1239</v>
      </c>
      <c r="D39" t="s">
        <v>397</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34">
        <v>1.7999999999999999E-2</v>
      </c>
    </row>
    <row r="40" spans="1:37">
      <c r="A40" t="s">
        <v>559</v>
      </c>
      <c r="B40" t="s">
        <v>560</v>
      </c>
      <c r="C40" t="s">
        <v>1240</v>
      </c>
      <c r="D40" t="s">
        <v>397</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34">
        <v>3.4000000000000002E-2</v>
      </c>
    </row>
    <row r="41" spans="1:37">
      <c r="A41" t="s">
        <v>528</v>
      </c>
      <c r="B41" t="s">
        <v>561</v>
      </c>
      <c r="C41" t="s">
        <v>1241</v>
      </c>
      <c r="D41" t="s">
        <v>397</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34">
        <v>4.1000000000000002E-2</v>
      </c>
    </row>
    <row r="42" spans="1:37">
      <c r="A42" t="s">
        <v>530</v>
      </c>
      <c r="B42" t="s">
        <v>562</v>
      </c>
      <c r="C42" t="s">
        <v>1242</v>
      </c>
      <c r="D42" t="s">
        <v>397</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34">
        <v>3.1E-2</v>
      </c>
    </row>
    <row r="43" spans="1:37">
      <c r="A43" t="s">
        <v>532</v>
      </c>
      <c r="B43" t="s">
        <v>563</v>
      </c>
      <c r="C43" t="s">
        <v>1243</v>
      </c>
      <c r="D43" t="s">
        <v>397</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34">
        <v>1.0999999999999999E-2</v>
      </c>
    </row>
    <row r="44" spans="1:37">
      <c r="A44" t="s">
        <v>564</v>
      </c>
      <c r="B44" t="s">
        <v>565</v>
      </c>
      <c r="C44" t="s">
        <v>1244</v>
      </c>
      <c r="D44" t="s">
        <v>397</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34">
        <v>1.2999999999999999E-2</v>
      </c>
    </row>
    <row r="45" spans="1:37">
      <c r="A45" t="s">
        <v>528</v>
      </c>
      <c r="B45" t="s">
        <v>566</v>
      </c>
      <c r="C45" t="s">
        <v>1245</v>
      </c>
      <c r="D45" t="s">
        <v>397</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34">
        <v>1.7999999999999999E-2</v>
      </c>
    </row>
    <row r="46" spans="1:37">
      <c r="A46" t="s">
        <v>530</v>
      </c>
      <c r="B46" t="s">
        <v>567</v>
      </c>
      <c r="C46" t="s">
        <v>1246</v>
      </c>
      <c r="D46" t="s">
        <v>397</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34">
        <v>2.1000000000000001E-2</v>
      </c>
    </row>
    <row r="47" spans="1:37">
      <c r="A47" t="s">
        <v>532</v>
      </c>
      <c r="B47" t="s">
        <v>568</v>
      </c>
      <c r="C47" t="s">
        <v>1247</v>
      </c>
      <c r="D47" t="s">
        <v>397</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34">
        <v>-8.9999999999999993E-3</v>
      </c>
    </row>
    <row r="48" spans="1:37">
      <c r="A48" t="s">
        <v>569</v>
      </c>
      <c r="B48" t="s">
        <v>570</v>
      </c>
      <c r="C48" t="s">
        <v>1248</v>
      </c>
      <c r="D48" t="s">
        <v>397</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34">
        <v>3.6999999999999998E-2</v>
      </c>
    </row>
    <row r="49" spans="1:37">
      <c r="A49" t="s">
        <v>528</v>
      </c>
      <c r="B49" t="s">
        <v>571</v>
      </c>
      <c r="C49" t="s">
        <v>1249</v>
      </c>
      <c r="D49" t="s">
        <v>397</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34">
        <v>0.04</v>
      </c>
    </row>
    <row r="50" spans="1:37">
      <c r="A50" t="s">
        <v>530</v>
      </c>
      <c r="B50" t="s">
        <v>572</v>
      </c>
      <c r="C50" t="s">
        <v>1250</v>
      </c>
      <c r="D50" t="s">
        <v>397</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34">
        <v>3.1E-2</v>
      </c>
    </row>
    <row r="51" spans="1:37">
      <c r="A51" t="s">
        <v>532</v>
      </c>
      <c r="B51" t="s">
        <v>573</v>
      </c>
      <c r="C51" t="s">
        <v>1251</v>
      </c>
      <c r="D51" t="s">
        <v>397</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34">
        <v>1E-3</v>
      </c>
    </row>
    <row r="52" spans="1:37">
      <c r="A52" t="s">
        <v>574</v>
      </c>
      <c r="B52" t="s">
        <v>575</v>
      </c>
      <c r="C52" t="s">
        <v>1252</v>
      </c>
      <c r="D52" t="s">
        <v>397</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34">
        <v>8.0000000000000002E-3</v>
      </c>
    </row>
    <row r="53" spans="1:37">
      <c r="A53" t="s">
        <v>528</v>
      </c>
      <c r="B53" t="s">
        <v>576</v>
      </c>
      <c r="C53" t="s">
        <v>1253</v>
      </c>
      <c r="D53" t="s">
        <v>397</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34">
        <v>1.4E-2</v>
      </c>
    </row>
    <row r="54" spans="1:37">
      <c r="A54" t="s">
        <v>530</v>
      </c>
      <c r="B54" t="s">
        <v>577</v>
      </c>
      <c r="C54" t="s">
        <v>1254</v>
      </c>
      <c r="D54" t="s">
        <v>397</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34">
        <v>6.0000000000000001E-3</v>
      </c>
    </row>
    <row r="55" spans="1:37">
      <c r="A55" t="s">
        <v>532</v>
      </c>
      <c r="B55" t="s">
        <v>578</v>
      </c>
      <c r="C55" t="s">
        <v>1255</v>
      </c>
      <c r="D55" t="s">
        <v>397</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34">
        <v>-1.9E-2</v>
      </c>
    </row>
    <row r="56" spans="1:37">
      <c r="A56" t="s">
        <v>579</v>
      </c>
      <c r="B56" t="s">
        <v>580</v>
      </c>
      <c r="C56" t="s">
        <v>1256</v>
      </c>
      <c r="D56" t="s">
        <v>397</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34">
        <v>3.5999999999999997E-2</v>
      </c>
    </row>
    <row r="57" spans="1:37">
      <c r="A57" t="s">
        <v>528</v>
      </c>
      <c r="B57" t="s">
        <v>581</v>
      </c>
      <c r="C57" t="s">
        <v>1257</v>
      </c>
      <c r="D57" t="s">
        <v>397</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34">
        <v>4.4999999999999998E-2</v>
      </c>
    </row>
    <row r="58" spans="1:37">
      <c r="A58" t="s">
        <v>530</v>
      </c>
      <c r="B58" t="s">
        <v>582</v>
      </c>
      <c r="C58" t="s">
        <v>1258</v>
      </c>
      <c r="D58" t="s">
        <v>397</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34">
        <v>2.5000000000000001E-2</v>
      </c>
    </row>
    <row r="59" spans="1:37">
      <c r="A59" t="s">
        <v>532</v>
      </c>
      <c r="B59" t="s">
        <v>583</v>
      </c>
      <c r="C59" t="s">
        <v>1259</v>
      </c>
      <c r="D59" t="s">
        <v>397</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34">
        <v>1.2999999999999999E-2</v>
      </c>
    </row>
    <row r="60" spans="1:37">
      <c r="A60" t="s">
        <v>584</v>
      </c>
      <c r="B60" t="s">
        <v>585</v>
      </c>
      <c r="C60" t="s">
        <v>1260</v>
      </c>
      <c r="D60" t="s">
        <v>397</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34">
        <v>5.3999999999999999E-2</v>
      </c>
    </row>
    <row r="61" spans="1:37">
      <c r="A61" t="s">
        <v>528</v>
      </c>
      <c r="B61" t="s">
        <v>586</v>
      </c>
      <c r="C61" t="s">
        <v>1261</v>
      </c>
      <c r="D61" t="s">
        <v>397</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34">
        <v>0.06</v>
      </c>
    </row>
    <row r="62" spans="1:37">
      <c r="A62" t="s">
        <v>530</v>
      </c>
      <c r="B62" t="s">
        <v>587</v>
      </c>
      <c r="C62" t="s">
        <v>1262</v>
      </c>
      <c r="D62" t="s">
        <v>397</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34">
        <v>4.2999999999999997E-2</v>
      </c>
    </row>
    <row r="63" spans="1:37">
      <c r="A63" t="s">
        <v>532</v>
      </c>
      <c r="B63" t="s">
        <v>588</v>
      </c>
      <c r="C63" t="s">
        <v>1263</v>
      </c>
      <c r="D63" t="s">
        <v>397</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34">
        <v>2.3E-2</v>
      </c>
    </row>
    <row r="64" spans="1:37">
      <c r="A64" t="s">
        <v>589</v>
      </c>
      <c r="B64" t="s">
        <v>590</v>
      </c>
      <c r="C64" t="s">
        <v>1264</v>
      </c>
      <c r="D64" t="s">
        <v>397</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34">
        <v>1.9E-2</v>
      </c>
    </row>
    <row r="65" spans="1:37">
      <c r="A65" t="s">
        <v>528</v>
      </c>
      <c r="B65" t="s">
        <v>591</v>
      </c>
      <c r="C65" t="s">
        <v>1265</v>
      </c>
      <c r="D65" t="s">
        <v>397</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34">
        <v>3.2000000000000001E-2</v>
      </c>
    </row>
    <row r="66" spans="1:37">
      <c r="A66" t="s">
        <v>530</v>
      </c>
      <c r="B66" t="s">
        <v>592</v>
      </c>
      <c r="C66" t="s">
        <v>1266</v>
      </c>
      <c r="D66" t="s">
        <v>397</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34">
        <v>2.5000000000000001E-2</v>
      </c>
    </row>
    <row r="67" spans="1:37">
      <c r="A67" t="s">
        <v>532</v>
      </c>
      <c r="B67" t="s">
        <v>593</v>
      </c>
      <c r="C67" t="s">
        <v>1267</v>
      </c>
      <c r="D67" t="s">
        <v>397</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34">
        <v>0</v>
      </c>
    </row>
    <row r="68" spans="1:37">
      <c r="A68" t="s">
        <v>15</v>
      </c>
      <c r="B68" t="s">
        <v>594</v>
      </c>
      <c r="C68" t="s">
        <v>1268</v>
      </c>
      <c r="D68" t="s">
        <v>397</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34">
        <v>2.7E-2</v>
      </c>
    </row>
    <row r="69" spans="1:37">
      <c r="A69" t="s">
        <v>19</v>
      </c>
    </row>
    <row r="70" spans="1:37" s="64" customFormat="1">
      <c r="A70" s="64" t="s">
        <v>526</v>
      </c>
      <c r="B70" s="64" t="s">
        <v>595</v>
      </c>
      <c r="C70" s="64" t="s">
        <v>1269</v>
      </c>
      <c r="D70" s="64" t="s">
        <v>397</v>
      </c>
      <c r="F70" s="64">
        <v>2120.6909179999998</v>
      </c>
      <c r="G70" s="64">
        <v>5561.7944340000004</v>
      </c>
      <c r="H70" s="64">
        <v>6027.3330079999996</v>
      </c>
      <c r="I70" s="64">
        <v>6204.8256840000004</v>
      </c>
      <c r="J70" s="64">
        <v>6340.3486329999996</v>
      </c>
      <c r="K70" s="64">
        <v>6539.2280270000001</v>
      </c>
      <c r="L70" s="64">
        <v>6689.6445309999999</v>
      </c>
      <c r="M70" s="64">
        <v>6712.2539059999999</v>
      </c>
      <c r="N70" s="64">
        <v>6783.720703</v>
      </c>
      <c r="O70" s="64">
        <v>6804.6962890000004</v>
      </c>
      <c r="P70" s="64">
        <v>6852.7294920000004</v>
      </c>
      <c r="Q70" s="64">
        <v>6916.5532229999999</v>
      </c>
      <c r="R70" s="64">
        <v>7010.2456050000001</v>
      </c>
      <c r="S70" s="64">
        <v>7107.0747069999998</v>
      </c>
      <c r="T70" s="64">
        <v>7221.7348629999997</v>
      </c>
      <c r="U70" s="64">
        <v>7351.8935549999997</v>
      </c>
      <c r="V70" s="64">
        <v>7467.0200199999999</v>
      </c>
      <c r="W70" s="64">
        <v>7568.1943359999996</v>
      </c>
      <c r="X70" s="64">
        <v>7674.7285160000001</v>
      </c>
      <c r="Y70" s="64">
        <v>7800.4780270000001</v>
      </c>
      <c r="Z70" s="64">
        <v>7946.5527339999999</v>
      </c>
      <c r="AA70" s="64">
        <v>8090.7568359999996</v>
      </c>
      <c r="AB70" s="64">
        <v>8234.7304690000001</v>
      </c>
      <c r="AC70" s="64">
        <v>8377.1933590000008</v>
      </c>
      <c r="AD70" s="64">
        <v>8515.1074219999991</v>
      </c>
      <c r="AE70" s="64">
        <v>8666.3017579999996</v>
      </c>
      <c r="AF70" s="64">
        <v>8805.6552730000003</v>
      </c>
      <c r="AG70" s="64">
        <v>8931.2109380000002</v>
      </c>
      <c r="AH70" s="64">
        <v>9080.3857420000004</v>
      </c>
      <c r="AI70" s="64">
        <v>9230.5400389999995</v>
      </c>
      <c r="AJ70" s="64">
        <v>9384.828125</v>
      </c>
      <c r="AK70" s="65">
        <v>5.0999999999999997E-2</v>
      </c>
    </row>
    <row r="71" spans="1:37">
      <c r="A71" t="s">
        <v>528</v>
      </c>
      <c r="B71" t="s">
        <v>596</v>
      </c>
      <c r="C71" t="s">
        <v>1270</v>
      </c>
      <c r="D71" t="s">
        <v>397</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34">
        <v>5.6000000000000001E-2</v>
      </c>
    </row>
    <row r="72" spans="1:37">
      <c r="A72" t="s">
        <v>530</v>
      </c>
      <c r="B72" t="s">
        <v>597</v>
      </c>
      <c r="C72" t="s">
        <v>1271</v>
      </c>
      <c r="D72" t="s">
        <v>397</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34">
        <v>5.0999999999999997E-2</v>
      </c>
    </row>
    <row r="73" spans="1:37">
      <c r="A73" t="s">
        <v>532</v>
      </c>
      <c r="B73" t="s">
        <v>598</v>
      </c>
      <c r="C73" t="s">
        <v>1272</v>
      </c>
      <c r="D73" t="s">
        <v>397</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34">
        <v>3.2000000000000001E-2</v>
      </c>
    </row>
    <row r="74" spans="1:37">
      <c r="A74" t="s">
        <v>534</v>
      </c>
      <c r="B74" t="s">
        <v>599</v>
      </c>
      <c r="C74" t="s">
        <v>1273</v>
      </c>
      <c r="D74" t="s">
        <v>397</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34">
        <v>5.8000000000000003E-2</v>
      </c>
    </row>
    <row r="75" spans="1:37">
      <c r="A75" t="s">
        <v>528</v>
      </c>
      <c r="B75" t="s">
        <v>600</v>
      </c>
      <c r="C75" t="s">
        <v>1274</v>
      </c>
      <c r="D75" t="s">
        <v>397</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34">
        <v>6.7000000000000004E-2</v>
      </c>
    </row>
    <row r="76" spans="1:37">
      <c r="A76" t="s">
        <v>530</v>
      </c>
      <c r="B76" t="s">
        <v>601</v>
      </c>
      <c r="C76" t="s">
        <v>1275</v>
      </c>
      <c r="D76" t="s">
        <v>397</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34">
        <v>5.1999999999999998E-2</v>
      </c>
    </row>
    <row r="77" spans="1:37">
      <c r="A77" t="s">
        <v>532</v>
      </c>
      <c r="B77" t="s">
        <v>602</v>
      </c>
      <c r="C77" t="s">
        <v>1276</v>
      </c>
      <c r="D77" t="s">
        <v>397</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34">
        <v>4.7E-2</v>
      </c>
    </row>
    <row r="78" spans="1:37">
      <c r="A78" t="s">
        <v>539</v>
      </c>
      <c r="B78" t="s">
        <v>603</v>
      </c>
      <c r="C78" t="s">
        <v>1277</v>
      </c>
      <c r="D78" t="s">
        <v>397</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34">
        <v>0.05</v>
      </c>
    </row>
    <row r="79" spans="1:37">
      <c r="A79" t="s">
        <v>528</v>
      </c>
      <c r="B79" t="s">
        <v>604</v>
      </c>
      <c r="C79" t="s">
        <v>1278</v>
      </c>
      <c r="D79" t="s">
        <v>397</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34">
        <v>5.3999999999999999E-2</v>
      </c>
    </row>
    <row r="80" spans="1:37">
      <c r="A80" t="s">
        <v>530</v>
      </c>
      <c r="B80" t="s">
        <v>605</v>
      </c>
      <c r="C80" t="s">
        <v>1279</v>
      </c>
      <c r="D80" t="s">
        <v>397</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34">
        <v>4.4999999999999998E-2</v>
      </c>
    </row>
    <row r="81" spans="1:37">
      <c r="A81" t="s">
        <v>532</v>
      </c>
      <c r="B81" t="s">
        <v>606</v>
      </c>
      <c r="C81" t="s">
        <v>1280</v>
      </c>
      <c r="D81" t="s">
        <v>397</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34">
        <v>3.9E-2</v>
      </c>
    </row>
    <row r="82" spans="1:37">
      <c r="A82" t="s">
        <v>544</v>
      </c>
      <c r="B82" t="s">
        <v>607</v>
      </c>
      <c r="C82" t="s">
        <v>1281</v>
      </c>
      <c r="D82" t="s">
        <v>397</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34">
        <v>7.1999999999999995E-2</v>
      </c>
    </row>
    <row r="83" spans="1:37">
      <c r="A83" t="s">
        <v>528</v>
      </c>
      <c r="B83" t="s">
        <v>608</v>
      </c>
      <c r="C83" t="s">
        <v>1282</v>
      </c>
      <c r="D83" t="s">
        <v>397</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34">
        <v>8.2000000000000003E-2</v>
      </c>
    </row>
    <row r="84" spans="1:37">
      <c r="A84" t="s">
        <v>530</v>
      </c>
      <c r="B84" t="s">
        <v>609</v>
      </c>
      <c r="C84" t="s">
        <v>1283</v>
      </c>
      <c r="D84" t="s">
        <v>397</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34">
        <v>5.0999999999999997E-2</v>
      </c>
    </row>
    <row r="85" spans="1:37">
      <c r="A85" t="s">
        <v>532</v>
      </c>
      <c r="B85" t="s">
        <v>610</v>
      </c>
      <c r="C85" t="s">
        <v>1284</v>
      </c>
      <c r="D85" t="s">
        <v>397</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34">
        <v>4.7E-2</v>
      </c>
    </row>
    <row r="86" spans="1:37">
      <c r="A86" t="s">
        <v>549</v>
      </c>
      <c r="B86" t="s">
        <v>611</v>
      </c>
      <c r="C86" t="s">
        <v>1285</v>
      </c>
      <c r="D86" t="s">
        <v>397</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34">
        <v>6.0999999999999999E-2</v>
      </c>
    </row>
    <row r="87" spans="1:37">
      <c r="A87" t="s">
        <v>528</v>
      </c>
      <c r="B87" t="s">
        <v>612</v>
      </c>
      <c r="C87" t="s">
        <v>1286</v>
      </c>
      <c r="D87" t="s">
        <v>397</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34">
        <v>6.5000000000000002E-2</v>
      </c>
    </row>
    <row r="88" spans="1:37">
      <c r="A88" t="s">
        <v>530</v>
      </c>
      <c r="B88" t="s">
        <v>613</v>
      </c>
      <c r="C88" t="s">
        <v>1287</v>
      </c>
      <c r="D88" t="s">
        <v>397</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34">
        <v>5.6000000000000001E-2</v>
      </c>
    </row>
    <row r="89" spans="1:37">
      <c r="A89" t="s">
        <v>532</v>
      </c>
      <c r="B89" t="s">
        <v>614</v>
      </c>
      <c r="C89" t="s">
        <v>1288</v>
      </c>
      <c r="D89" t="s">
        <v>397</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34">
        <v>4.2000000000000003E-2</v>
      </c>
    </row>
    <row r="90" spans="1:37">
      <c r="A90" t="s">
        <v>554</v>
      </c>
      <c r="B90" t="s">
        <v>615</v>
      </c>
      <c r="C90" t="s">
        <v>1289</v>
      </c>
      <c r="D90" t="s">
        <v>397</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34">
        <v>8.7999999999999995E-2</v>
      </c>
    </row>
    <row r="91" spans="1:37">
      <c r="A91" t="s">
        <v>528</v>
      </c>
      <c r="B91" t="s">
        <v>616</v>
      </c>
      <c r="C91" t="s">
        <v>1290</v>
      </c>
      <c r="D91" t="s">
        <v>397</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34">
        <v>0.10199999999999999</v>
      </c>
    </row>
    <row r="92" spans="1:37">
      <c r="A92" t="s">
        <v>530</v>
      </c>
      <c r="B92" t="s">
        <v>617</v>
      </c>
      <c r="C92" t="s">
        <v>1291</v>
      </c>
      <c r="D92" t="s">
        <v>397</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34">
        <v>5.8999999999999997E-2</v>
      </c>
    </row>
    <row r="93" spans="1:37">
      <c r="A93" t="s">
        <v>532</v>
      </c>
      <c r="B93" t="s">
        <v>618</v>
      </c>
      <c r="C93" t="s">
        <v>1292</v>
      </c>
      <c r="D93" t="s">
        <v>397</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34">
        <v>8.4000000000000005E-2</v>
      </c>
    </row>
    <row r="94" spans="1:37">
      <c r="A94" t="s">
        <v>559</v>
      </c>
      <c r="B94" t="s">
        <v>619</v>
      </c>
      <c r="C94" t="s">
        <v>1293</v>
      </c>
      <c r="D94" t="s">
        <v>397</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34">
        <v>6.2E-2</v>
      </c>
    </row>
    <row r="95" spans="1:37">
      <c r="A95" t="s">
        <v>528</v>
      </c>
      <c r="B95" t="s">
        <v>620</v>
      </c>
      <c r="C95" t="s">
        <v>1294</v>
      </c>
      <c r="D95" t="s">
        <v>397</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34">
        <v>7.2999999999999995E-2</v>
      </c>
    </row>
    <row r="96" spans="1:37">
      <c r="A96" t="s">
        <v>530</v>
      </c>
      <c r="B96" t="s">
        <v>621</v>
      </c>
      <c r="C96" t="s">
        <v>1295</v>
      </c>
      <c r="D96" t="s">
        <v>397</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34">
        <v>5.1999999999999998E-2</v>
      </c>
    </row>
    <row r="97" spans="1:37">
      <c r="A97" t="s">
        <v>532</v>
      </c>
      <c r="B97" t="s">
        <v>622</v>
      </c>
      <c r="C97" t="s">
        <v>1296</v>
      </c>
      <c r="D97" t="s">
        <v>397</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34">
        <v>7.0000000000000007E-2</v>
      </c>
    </row>
    <row r="98" spans="1:37">
      <c r="A98" t="s">
        <v>564</v>
      </c>
      <c r="B98" t="s">
        <v>623</v>
      </c>
      <c r="C98" t="s">
        <v>1297</v>
      </c>
      <c r="D98" t="s">
        <v>397</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34">
        <v>5.3999999999999999E-2</v>
      </c>
    </row>
    <row r="99" spans="1:37">
      <c r="A99" t="s">
        <v>528</v>
      </c>
      <c r="B99" t="s">
        <v>624</v>
      </c>
      <c r="C99" t="s">
        <v>1298</v>
      </c>
      <c r="D99" t="s">
        <v>397</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34">
        <v>6.3E-2</v>
      </c>
    </row>
    <row r="100" spans="1:37">
      <c r="A100" t="s">
        <v>530</v>
      </c>
      <c r="B100" t="s">
        <v>625</v>
      </c>
      <c r="C100" t="s">
        <v>1299</v>
      </c>
      <c r="D100" t="s">
        <v>397</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34">
        <v>0.06</v>
      </c>
    </row>
    <row r="101" spans="1:37">
      <c r="A101" t="s">
        <v>532</v>
      </c>
      <c r="B101" t="s">
        <v>626</v>
      </c>
      <c r="C101" t="s">
        <v>1300</v>
      </c>
      <c r="D101" t="s">
        <v>397</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34">
        <v>1.9E-2</v>
      </c>
    </row>
    <row r="102" spans="1:37">
      <c r="A102" t="s">
        <v>569</v>
      </c>
      <c r="B102" t="s">
        <v>627</v>
      </c>
      <c r="C102" t="s">
        <v>1301</v>
      </c>
      <c r="D102" t="s">
        <v>397</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34">
        <v>5.1999999999999998E-2</v>
      </c>
    </row>
    <row r="103" spans="1:37">
      <c r="A103" t="s">
        <v>528</v>
      </c>
      <c r="B103" t="s">
        <v>628</v>
      </c>
      <c r="C103" t="s">
        <v>1302</v>
      </c>
      <c r="D103" t="s">
        <v>397</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34">
        <v>5.3999999999999999E-2</v>
      </c>
    </row>
    <row r="104" spans="1:37">
      <c r="A104" t="s">
        <v>530</v>
      </c>
      <c r="B104" t="s">
        <v>629</v>
      </c>
      <c r="C104" t="s">
        <v>1303</v>
      </c>
      <c r="D104" t="s">
        <v>397</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34">
        <v>4.2999999999999997E-2</v>
      </c>
    </row>
    <row r="105" spans="1:37">
      <c r="A105" t="s">
        <v>532</v>
      </c>
      <c r="B105" t="s">
        <v>630</v>
      </c>
      <c r="C105" t="s">
        <v>1304</v>
      </c>
      <c r="D105" t="s">
        <v>397</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34">
        <v>2.1000000000000001E-2</v>
      </c>
    </row>
    <row r="106" spans="1:37">
      <c r="A106" t="s">
        <v>574</v>
      </c>
      <c r="B106" t="s">
        <v>631</v>
      </c>
      <c r="C106" t="s">
        <v>1305</v>
      </c>
      <c r="D106" t="s">
        <v>397</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34">
        <v>3.2000000000000001E-2</v>
      </c>
    </row>
    <row r="107" spans="1:37">
      <c r="A107" t="s">
        <v>528</v>
      </c>
      <c r="B107" t="s">
        <v>632</v>
      </c>
      <c r="C107" t="s">
        <v>1306</v>
      </c>
      <c r="D107" t="s">
        <v>397</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34">
        <v>3.6999999999999998E-2</v>
      </c>
    </row>
    <row r="108" spans="1:37">
      <c r="A108" t="s">
        <v>530</v>
      </c>
      <c r="B108" t="s">
        <v>633</v>
      </c>
      <c r="C108" t="s">
        <v>1307</v>
      </c>
      <c r="D108" t="s">
        <v>397</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34">
        <v>3.2000000000000001E-2</v>
      </c>
    </row>
    <row r="109" spans="1:37">
      <c r="A109" t="s">
        <v>532</v>
      </c>
      <c r="B109" t="s">
        <v>634</v>
      </c>
      <c r="C109" t="s">
        <v>1308</v>
      </c>
      <c r="D109" t="s">
        <v>397</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34">
        <v>3.0000000000000001E-3</v>
      </c>
    </row>
    <row r="110" spans="1:37">
      <c r="A110" t="s">
        <v>579</v>
      </c>
      <c r="B110" t="s">
        <v>635</v>
      </c>
      <c r="C110" t="s">
        <v>1309</v>
      </c>
      <c r="D110" t="s">
        <v>397</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34">
        <v>5.5E-2</v>
      </c>
    </row>
    <row r="111" spans="1:37">
      <c r="A111" t="s">
        <v>528</v>
      </c>
      <c r="B111" t="s">
        <v>636</v>
      </c>
      <c r="C111" t="s">
        <v>1310</v>
      </c>
      <c r="D111" t="s">
        <v>397</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34">
        <v>6.3E-2</v>
      </c>
    </row>
    <row r="112" spans="1:37">
      <c r="A112" t="s">
        <v>530</v>
      </c>
      <c r="B112" t="s">
        <v>637</v>
      </c>
      <c r="C112" t="s">
        <v>1311</v>
      </c>
      <c r="D112" t="s">
        <v>397</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34">
        <v>4.2999999999999997E-2</v>
      </c>
    </row>
    <row r="113" spans="1:37">
      <c r="A113" t="s">
        <v>532</v>
      </c>
      <c r="B113" t="s">
        <v>638</v>
      </c>
      <c r="C113" t="s">
        <v>1312</v>
      </c>
      <c r="D113" t="s">
        <v>397</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34">
        <v>3.5999999999999997E-2</v>
      </c>
    </row>
    <row r="114" spans="1:37">
      <c r="A114" t="s">
        <v>584</v>
      </c>
      <c r="B114" t="s">
        <v>639</v>
      </c>
      <c r="C114" t="s">
        <v>1313</v>
      </c>
      <c r="D114" t="s">
        <v>397</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34">
        <v>0.08</v>
      </c>
    </row>
    <row r="115" spans="1:37">
      <c r="A115" t="s">
        <v>528</v>
      </c>
      <c r="B115" t="s">
        <v>640</v>
      </c>
      <c r="C115" t="s">
        <v>1314</v>
      </c>
      <c r="D115" t="s">
        <v>397</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34">
        <v>8.4000000000000005E-2</v>
      </c>
    </row>
    <row r="116" spans="1:37">
      <c r="A116" t="s">
        <v>530</v>
      </c>
      <c r="B116" t="s">
        <v>641</v>
      </c>
      <c r="C116" t="s">
        <v>1315</v>
      </c>
      <c r="D116" t="s">
        <v>397</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34">
        <v>7.3999999999999996E-2</v>
      </c>
    </row>
    <row r="117" spans="1:37">
      <c r="A117" t="s">
        <v>532</v>
      </c>
      <c r="B117" t="s">
        <v>642</v>
      </c>
      <c r="C117" t="s">
        <v>1316</v>
      </c>
      <c r="D117" t="s">
        <v>397</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34">
        <v>5.7000000000000002E-2</v>
      </c>
    </row>
    <row r="118" spans="1:37">
      <c r="A118" t="s">
        <v>589</v>
      </c>
      <c r="B118" t="s">
        <v>643</v>
      </c>
      <c r="C118" t="s">
        <v>1317</v>
      </c>
      <c r="D118" t="s">
        <v>397</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34">
        <v>6.4000000000000001E-2</v>
      </c>
    </row>
    <row r="119" spans="1:37">
      <c r="A119" t="s">
        <v>528</v>
      </c>
      <c r="B119" t="s">
        <v>644</v>
      </c>
      <c r="C119" t="s">
        <v>1318</v>
      </c>
      <c r="D119" t="s">
        <v>397</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34">
        <v>7.1999999999999995E-2</v>
      </c>
    </row>
    <row r="120" spans="1:37">
      <c r="A120" t="s">
        <v>530</v>
      </c>
      <c r="B120" t="s">
        <v>645</v>
      </c>
      <c r="C120" t="s">
        <v>1319</v>
      </c>
      <c r="D120" t="s">
        <v>397</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34">
        <v>5.5E-2</v>
      </c>
    </row>
    <row r="121" spans="1:37">
      <c r="A121" t="s">
        <v>532</v>
      </c>
      <c r="B121" t="s">
        <v>646</v>
      </c>
      <c r="C121" t="s">
        <v>1320</v>
      </c>
      <c r="D121" t="s">
        <v>397</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34">
        <v>5.5E-2</v>
      </c>
    </row>
    <row r="122" spans="1:37">
      <c r="A122" t="s">
        <v>15</v>
      </c>
      <c r="B122" t="s">
        <v>647</v>
      </c>
      <c r="C122" t="s">
        <v>1321</v>
      </c>
      <c r="D122" t="s">
        <v>397</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34">
        <v>5.8000000000000003E-2</v>
      </c>
    </row>
    <row r="123" spans="1:37">
      <c r="A123" t="s">
        <v>18</v>
      </c>
    </row>
    <row r="124" spans="1:37">
      <c r="A124" t="s">
        <v>526</v>
      </c>
      <c r="B124" t="s">
        <v>648</v>
      </c>
      <c r="C124" t="s">
        <v>1322</v>
      </c>
      <c r="D124" t="s">
        <v>397</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34">
        <v>-0.106</v>
      </c>
    </row>
    <row r="125" spans="1:37">
      <c r="A125" t="s">
        <v>528</v>
      </c>
      <c r="B125" t="s">
        <v>649</v>
      </c>
      <c r="C125" t="s">
        <v>1323</v>
      </c>
      <c r="D125" t="s">
        <v>397</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17</v>
      </c>
    </row>
    <row r="126" spans="1:37">
      <c r="A126" t="s">
        <v>530</v>
      </c>
      <c r="B126" t="s">
        <v>650</v>
      </c>
      <c r="C126" t="s">
        <v>1324</v>
      </c>
      <c r="D126" t="s">
        <v>397</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17</v>
      </c>
    </row>
    <row r="127" spans="1:37">
      <c r="A127" t="s">
        <v>532</v>
      </c>
      <c r="B127" t="s">
        <v>651</v>
      </c>
      <c r="C127" t="s">
        <v>1325</v>
      </c>
      <c r="D127" t="s">
        <v>397</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34">
        <v>-0.08</v>
      </c>
    </row>
    <row r="128" spans="1:37">
      <c r="A128" t="s">
        <v>534</v>
      </c>
      <c r="B128" t="s">
        <v>652</v>
      </c>
      <c r="C128" t="s">
        <v>1326</v>
      </c>
      <c r="D128" t="s">
        <v>397</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34">
        <v>-0.109</v>
      </c>
    </row>
    <row r="129" spans="1:37">
      <c r="A129" t="s">
        <v>528</v>
      </c>
      <c r="B129" t="s">
        <v>653</v>
      </c>
      <c r="C129" t="s">
        <v>1327</v>
      </c>
      <c r="D129" t="s">
        <v>397</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17</v>
      </c>
    </row>
    <row r="130" spans="1:37">
      <c r="A130" t="s">
        <v>530</v>
      </c>
      <c r="B130" t="s">
        <v>654</v>
      </c>
      <c r="C130" t="s">
        <v>1328</v>
      </c>
      <c r="D130" t="s">
        <v>397</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17</v>
      </c>
    </row>
    <row r="131" spans="1:37">
      <c r="A131" t="s">
        <v>532</v>
      </c>
      <c r="B131" t="s">
        <v>655</v>
      </c>
      <c r="C131" t="s">
        <v>1329</v>
      </c>
      <c r="D131" t="s">
        <v>397</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34">
        <v>-9.0999999999999998E-2</v>
      </c>
    </row>
    <row r="132" spans="1:37">
      <c r="A132" t="s">
        <v>539</v>
      </c>
      <c r="B132" t="s">
        <v>656</v>
      </c>
      <c r="C132" t="s">
        <v>1330</v>
      </c>
      <c r="D132" t="s">
        <v>397</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34">
        <v>-0.19500000000000001</v>
      </c>
    </row>
    <row r="133" spans="1:37">
      <c r="A133" t="s">
        <v>528</v>
      </c>
      <c r="B133" t="s">
        <v>657</v>
      </c>
      <c r="C133" t="s">
        <v>1331</v>
      </c>
      <c r="D133" t="s">
        <v>397</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17</v>
      </c>
    </row>
    <row r="134" spans="1:37">
      <c r="A134" t="s">
        <v>530</v>
      </c>
      <c r="B134" t="s">
        <v>658</v>
      </c>
      <c r="C134" t="s">
        <v>1332</v>
      </c>
      <c r="D134" t="s">
        <v>397</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17</v>
      </c>
    </row>
    <row r="135" spans="1:37">
      <c r="A135" t="s">
        <v>532</v>
      </c>
      <c r="B135" t="s">
        <v>659</v>
      </c>
      <c r="C135" t="s">
        <v>1333</v>
      </c>
      <c r="D135" t="s">
        <v>397</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34">
        <v>-0.17299999999999999</v>
      </c>
    </row>
    <row r="136" spans="1:37">
      <c r="A136" t="s">
        <v>544</v>
      </c>
      <c r="B136" t="s">
        <v>660</v>
      </c>
      <c r="C136" t="s">
        <v>1334</v>
      </c>
      <c r="D136" t="s">
        <v>397</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34">
        <v>-7.6999999999999999E-2</v>
      </c>
    </row>
    <row r="137" spans="1:37">
      <c r="A137" t="s">
        <v>528</v>
      </c>
      <c r="B137" t="s">
        <v>661</v>
      </c>
      <c r="C137" t="s">
        <v>1335</v>
      </c>
      <c r="D137" t="s">
        <v>397</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17</v>
      </c>
    </row>
    <row r="138" spans="1:37">
      <c r="A138" t="s">
        <v>530</v>
      </c>
      <c r="B138" t="s">
        <v>662</v>
      </c>
      <c r="C138" t="s">
        <v>1336</v>
      </c>
      <c r="D138" t="s">
        <v>397</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17</v>
      </c>
    </row>
    <row r="139" spans="1:37">
      <c r="A139" t="s">
        <v>532</v>
      </c>
      <c r="B139" t="s">
        <v>663</v>
      </c>
      <c r="C139" t="s">
        <v>1337</v>
      </c>
      <c r="D139" t="s">
        <v>397</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34">
        <v>-0.04</v>
      </c>
    </row>
    <row r="140" spans="1:37">
      <c r="A140" t="s">
        <v>549</v>
      </c>
      <c r="B140" t="s">
        <v>664</v>
      </c>
      <c r="C140" t="s">
        <v>1338</v>
      </c>
      <c r="D140" t="s">
        <v>397</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17</v>
      </c>
    </row>
    <row r="141" spans="1:37">
      <c r="A141" t="s">
        <v>528</v>
      </c>
      <c r="B141" t="s">
        <v>665</v>
      </c>
      <c r="C141" t="s">
        <v>1339</v>
      </c>
      <c r="D141" t="s">
        <v>397</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17</v>
      </c>
    </row>
    <row r="142" spans="1:37">
      <c r="A142" t="s">
        <v>530</v>
      </c>
      <c r="B142" t="s">
        <v>666</v>
      </c>
      <c r="C142" t="s">
        <v>1340</v>
      </c>
      <c r="D142" t="s">
        <v>397</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17</v>
      </c>
    </row>
    <row r="143" spans="1:37">
      <c r="A143" t="s">
        <v>532</v>
      </c>
      <c r="B143" t="s">
        <v>667</v>
      </c>
      <c r="C143" t="s">
        <v>1341</v>
      </c>
      <c r="D143" t="s">
        <v>397</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17</v>
      </c>
    </row>
    <row r="144" spans="1:37">
      <c r="A144" t="s">
        <v>554</v>
      </c>
      <c r="B144" t="s">
        <v>668</v>
      </c>
      <c r="C144" t="s">
        <v>1342</v>
      </c>
      <c r="D144" t="s">
        <v>397</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34">
        <v>-0.159</v>
      </c>
    </row>
    <row r="145" spans="1:37">
      <c r="A145" t="s">
        <v>528</v>
      </c>
      <c r="B145" t="s">
        <v>669</v>
      </c>
      <c r="C145" t="s">
        <v>1343</v>
      </c>
      <c r="D145" t="s">
        <v>397</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17</v>
      </c>
    </row>
    <row r="146" spans="1:37">
      <c r="A146" t="s">
        <v>530</v>
      </c>
      <c r="B146" t="s">
        <v>670</v>
      </c>
      <c r="C146" t="s">
        <v>1344</v>
      </c>
      <c r="D146" t="s">
        <v>397</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17</v>
      </c>
    </row>
    <row r="147" spans="1:37">
      <c r="A147" t="s">
        <v>532</v>
      </c>
      <c r="B147" t="s">
        <v>671</v>
      </c>
      <c r="C147" t="s">
        <v>1345</v>
      </c>
      <c r="D147" t="s">
        <v>397</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34">
        <v>-0.13900000000000001</v>
      </c>
    </row>
    <row r="148" spans="1:37">
      <c r="A148" t="s">
        <v>559</v>
      </c>
      <c r="B148" t="s">
        <v>672</v>
      </c>
      <c r="C148" t="s">
        <v>1346</v>
      </c>
      <c r="D148" t="s">
        <v>397</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34">
        <v>-8.1000000000000003E-2</v>
      </c>
    </row>
    <row r="149" spans="1:37">
      <c r="A149" t="s">
        <v>528</v>
      </c>
      <c r="B149" t="s">
        <v>673</v>
      </c>
      <c r="C149" t="s">
        <v>1347</v>
      </c>
      <c r="D149" t="s">
        <v>397</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34">
        <v>-7.0999999999999994E-2</v>
      </c>
    </row>
    <row r="150" spans="1:37">
      <c r="A150" t="s">
        <v>530</v>
      </c>
      <c r="B150" t="s">
        <v>674</v>
      </c>
      <c r="C150" t="s">
        <v>1348</v>
      </c>
      <c r="D150" t="s">
        <v>397</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17</v>
      </c>
    </row>
    <row r="151" spans="1:37">
      <c r="A151" t="s">
        <v>532</v>
      </c>
      <c r="B151" t="s">
        <v>675</v>
      </c>
      <c r="C151" t="s">
        <v>1349</v>
      </c>
      <c r="D151" t="s">
        <v>397</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34">
        <v>-5.8999999999999997E-2</v>
      </c>
    </row>
    <row r="152" spans="1:37">
      <c r="A152" t="s">
        <v>564</v>
      </c>
      <c r="B152" t="s">
        <v>676</v>
      </c>
      <c r="C152" t="s">
        <v>1350</v>
      </c>
      <c r="D152" t="s">
        <v>397</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34">
        <v>-0.06</v>
      </c>
    </row>
    <row r="153" spans="1:37">
      <c r="A153" t="s">
        <v>528</v>
      </c>
      <c r="B153" t="s">
        <v>677</v>
      </c>
      <c r="C153" t="s">
        <v>1351</v>
      </c>
      <c r="D153" t="s">
        <v>397</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34">
        <v>-6.9000000000000006E-2</v>
      </c>
    </row>
    <row r="154" spans="1:37">
      <c r="A154" t="s">
        <v>530</v>
      </c>
      <c r="B154" t="s">
        <v>678</v>
      </c>
      <c r="C154" t="s">
        <v>1352</v>
      </c>
      <c r="D154" t="s">
        <v>397</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17</v>
      </c>
    </row>
    <row r="155" spans="1:37">
      <c r="A155" t="s">
        <v>532</v>
      </c>
      <c r="B155" t="s">
        <v>679</v>
      </c>
      <c r="C155" t="s">
        <v>1353</v>
      </c>
      <c r="D155" t="s">
        <v>397</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34">
        <v>-3.7999999999999999E-2</v>
      </c>
    </row>
    <row r="156" spans="1:37">
      <c r="A156" t="s">
        <v>569</v>
      </c>
      <c r="B156" t="s">
        <v>680</v>
      </c>
      <c r="C156" t="s">
        <v>1354</v>
      </c>
      <c r="D156" t="s">
        <v>397</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34">
        <v>-0.129</v>
      </c>
    </row>
    <row r="157" spans="1:37">
      <c r="A157" t="s">
        <v>528</v>
      </c>
      <c r="B157" t="s">
        <v>681</v>
      </c>
      <c r="C157" t="s">
        <v>1355</v>
      </c>
      <c r="D157" t="s">
        <v>397</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17</v>
      </c>
    </row>
    <row r="158" spans="1:37">
      <c r="A158" t="s">
        <v>530</v>
      </c>
      <c r="B158" t="s">
        <v>682</v>
      </c>
      <c r="C158" t="s">
        <v>1356</v>
      </c>
      <c r="D158" t="s">
        <v>397</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17</v>
      </c>
    </row>
    <row r="159" spans="1:37">
      <c r="A159" t="s">
        <v>532</v>
      </c>
      <c r="B159" t="s">
        <v>683</v>
      </c>
      <c r="C159" t="s">
        <v>1357</v>
      </c>
      <c r="D159" t="s">
        <v>397</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34">
        <v>-5.7000000000000002E-2</v>
      </c>
    </row>
    <row r="160" spans="1:37">
      <c r="A160" t="s">
        <v>574</v>
      </c>
      <c r="B160" t="s">
        <v>684</v>
      </c>
      <c r="C160" t="s">
        <v>1358</v>
      </c>
      <c r="D160" t="s">
        <v>397</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34">
        <v>-9.5000000000000001E-2</v>
      </c>
    </row>
    <row r="161" spans="1:37">
      <c r="A161" t="s">
        <v>528</v>
      </c>
      <c r="B161" t="s">
        <v>685</v>
      </c>
      <c r="C161" t="s">
        <v>1359</v>
      </c>
      <c r="D161" t="s">
        <v>397</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34">
        <v>-7.1999999999999995E-2</v>
      </c>
    </row>
    <row r="162" spans="1:37">
      <c r="A162" t="s">
        <v>530</v>
      </c>
      <c r="B162" t="s">
        <v>686</v>
      </c>
      <c r="C162" t="s">
        <v>1360</v>
      </c>
      <c r="D162" t="s">
        <v>397</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17</v>
      </c>
    </row>
    <row r="163" spans="1:37">
      <c r="A163" t="s">
        <v>532</v>
      </c>
      <c r="B163" t="s">
        <v>687</v>
      </c>
      <c r="C163" t="s">
        <v>1361</v>
      </c>
      <c r="D163" t="s">
        <v>397</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17</v>
      </c>
    </row>
    <row r="164" spans="1:37">
      <c r="A164" t="s">
        <v>579</v>
      </c>
      <c r="B164" t="s">
        <v>688</v>
      </c>
      <c r="C164" t="s">
        <v>1362</v>
      </c>
      <c r="D164" t="s">
        <v>397</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34">
        <v>-9.5000000000000001E-2</v>
      </c>
    </row>
    <row r="165" spans="1:37">
      <c r="A165" t="s">
        <v>528</v>
      </c>
      <c r="B165" t="s">
        <v>689</v>
      </c>
      <c r="C165" t="s">
        <v>1363</v>
      </c>
      <c r="D165" t="s">
        <v>397</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17</v>
      </c>
    </row>
    <row r="166" spans="1:37">
      <c r="A166" t="s">
        <v>530</v>
      </c>
      <c r="B166" t="s">
        <v>690</v>
      </c>
      <c r="C166" t="s">
        <v>1364</v>
      </c>
      <c r="D166" t="s">
        <v>397</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17</v>
      </c>
    </row>
    <row r="167" spans="1:37">
      <c r="A167" t="s">
        <v>532</v>
      </c>
      <c r="B167" t="s">
        <v>691</v>
      </c>
      <c r="C167" t="s">
        <v>1365</v>
      </c>
      <c r="D167" t="s">
        <v>397</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34">
        <v>-5.0999999999999997E-2</v>
      </c>
    </row>
    <row r="168" spans="1:37">
      <c r="A168" t="s">
        <v>584</v>
      </c>
      <c r="B168" t="s">
        <v>692</v>
      </c>
      <c r="C168" t="s">
        <v>1366</v>
      </c>
      <c r="D168" t="s">
        <v>397</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34">
        <v>-0.13300000000000001</v>
      </c>
    </row>
    <row r="169" spans="1:37">
      <c r="A169" t="s">
        <v>528</v>
      </c>
      <c r="B169" t="s">
        <v>693</v>
      </c>
      <c r="C169" t="s">
        <v>1367</v>
      </c>
      <c r="D169" t="s">
        <v>397</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17</v>
      </c>
    </row>
    <row r="170" spans="1:37">
      <c r="A170" t="s">
        <v>530</v>
      </c>
      <c r="B170" t="s">
        <v>694</v>
      </c>
      <c r="C170" t="s">
        <v>1368</v>
      </c>
      <c r="D170" t="s">
        <v>397</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17</v>
      </c>
    </row>
    <row r="171" spans="1:37">
      <c r="A171" t="s">
        <v>532</v>
      </c>
      <c r="B171" t="s">
        <v>695</v>
      </c>
      <c r="C171" t="s">
        <v>1369</v>
      </c>
      <c r="D171" t="s">
        <v>397</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34">
        <v>-8.4000000000000005E-2</v>
      </c>
    </row>
    <row r="172" spans="1:37">
      <c r="A172" t="s">
        <v>589</v>
      </c>
      <c r="B172" t="s">
        <v>696</v>
      </c>
      <c r="C172" t="s">
        <v>1370</v>
      </c>
      <c r="D172" t="s">
        <v>397</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34">
        <v>-0.13300000000000001</v>
      </c>
    </row>
    <row r="173" spans="1:37">
      <c r="A173" t="s">
        <v>528</v>
      </c>
      <c r="B173" t="s">
        <v>697</v>
      </c>
      <c r="C173" t="s">
        <v>1371</v>
      </c>
      <c r="D173" t="s">
        <v>397</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17</v>
      </c>
    </row>
    <row r="174" spans="1:37">
      <c r="A174" t="s">
        <v>530</v>
      </c>
      <c r="B174" t="s">
        <v>698</v>
      </c>
      <c r="C174" t="s">
        <v>1372</v>
      </c>
      <c r="D174" t="s">
        <v>397</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34">
        <v>-7.2999999999999995E-2</v>
      </c>
    </row>
    <row r="175" spans="1:37">
      <c r="A175" t="s">
        <v>532</v>
      </c>
      <c r="B175" t="s">
        <v>699</v>
      </c>
      <c r="C175" t="s">
        <v>1373</v>
      </c>
      <c r="D175" t="s">
        <v>397</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17</v>
      </c>
    </row>
    <row r="176" spans="1:37">
      <c r="A176" t="s">
        <v>15</v>
      </c>
      <c r="B176" t="s">
        <v>700</v>
      </c>
      <c r="C176" t="s">
        <v>1374</v>
      </c>
      <c r="D176" t="s">
        <v>397</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34">
        <v>-0.104</v>
      </c>
    </row>
    <row r="177" spans="1:37">
      <c r="A177" t="s">
        <v>16</v>
      </c>
    </row>
    <row r="178" spans="1:37">
      <c r="A178" t="s">
        <v>526</v>
      </c>
      <c r="B178" t="s">
        <v>701</v>
      </c>
      <c r="C178" t="s">
        <v>1375</v>
      </c>
      <c r="D178" t="s">
        <v>397</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34">
        <v>1.7000000000000001E-2</v>
      </c>
    </row>
    <row r="179" spans="1:37">
      <c r="A179" t="s">
        <v>534</v>
      </c>
      <c r="B179" t="s">
        <v>702</v>
      </c>
      <c r="C179" t="s">
        <v>1376</v>
      </c>
      <c r="D179" t="s">
        <v>397</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34">
        <v>4.0000000000000001E-3</v>
      </c>
    </row>
    <row r="180" spans="1:37">
      <c r="A180" t="s">
        <v>539</v>
      </c>
      <c r="B180" t="s">
        <v>703</v>
      </c>
      <c r="C180" t="s">
        <v>1377</v>
      </c>
      <c r="D180" t="s">
        <v>397</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34">
        <v>1.7999999999999999E-2</v>
      </c>
    </row>
    <row r="181" spans="1:37">
      <c r="A181" t="s">
        <v>544</v>
      </c>
      <c r="B181" t="s">
        <v>704</v>
      </c>
      <c r="C181" t="s">
        <v>1378</v>
      </c>
      <c r="D181" t="s">
        <v>397</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34">
        <v>0.01</v>
      </c>
    </row>
    <row r="182" spans="1:37">
      <c r="A182" t="s">
        <v>549</v>
      </c>
      <c r="B182" t="s">
        <v>705</v>
      </c>
      <c r="C182" t="s">
        <v>1379</v>
      </c>
      <c r="D182" t="s">
        <v>397</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34">
        <v>7.0000000000000001E-3</v>
      </c>
    </row>
    <row r="183" spans="1:37">
      <c r="A183" t="s">
        <v>554</v>
      </c>
      <c r="B183" t="s">
        <v>706</v>
      </c>
      <c r="C183" t="s">
        <v>1380</v>
      </c>
      <c r="D183" t="s">
        <v>397</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34">
        <v>2.1000000000000001E-2</v>
      </c>
    </row>
    <row r="184" spans="1:37">
      <c r="A184" t="s">
        <v>559</v>
      </c>
      <c r="B184" t="s">
        <v>707</v>
      </c>
      <c r="C184" t="s">
        <v>1381</v>
      </c>
      <c r="D184" t="s">
        <v>397</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34">
        <v>2.3E-2</v>
      </c>
    </row>
    <row r="185" spans="1:37">
      <c r="A185" t="s">
        <v>564</v>
      </c>
      <c r="B185" t="s">
        <v>708</v>
      </c>
      <c r="C185" t="s">
        <v>1382</v>
      </c>
      <c r="D185" t="s">
        <v>397</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34">
        <v>2.1000000000000001E-2</v>
      </c>
    </row>
    <row r="186" spans="1:37">
      <c r="A186" t="s">
        <v>569</v>
      </c>
      <c r="B186" t="s">
        <v>709</v>
      </c>
      <c r="C186" t="s">
        <v>1383</v>
      </c>
      <c r="D186" t="s">
        <v>397</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34">
        <v>0.02</v>
      </c>
    </row>
    <row r="187" spans="1:37">
      <c r="A187" t="s">
        <v>574</v>
      </c>
      <c r="B187" t="s">
        <v>710</v>
      </c>
      <c r="C187" t="s">
        <v>1384</v>
      </c>
      <c r="D187" t="s">
        <v>397</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34">
        <v>8.9999999999999993E-3</v>
      </c>
    </row>
    <row r="188" spans="1:37">
      <c r="A188" t="s">
        <v>579</v>
      </c>
      <c r="B188" t="s">
        <v>711</v>
      </c>
      <c r="C188" t="s">
        <v>1385</v>
      </c>
      <c r="D188" t="s">
        <v>397</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34">
        <v>0.02</v>
      </c>
    </row>
    <row r="189" spans="1:37">
      <c r="A189" t="s">
        <v>584</v>
      </c>
      <c r="B189" t="s">
        <v>712</v>
      </c>
      <c r="C189" t="s">
        <v>1386</v>
      </c>
      <c r="D189" t="s">
        <v>397</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34">
        <v>0.03</v>
      </c>
    </row>
    <row r="190" spans="1:37">
      <c r="A190" t="s">
        <v>589</v>
      </c>
      <c r="B190" t="s">
        <v>713</v>
      </c>
      <c r="C190" t="s">
        <v>1387</v>
      </c>
      <c r="D190" t="s">
        <v>397</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34">
        <v>2.9000000000000001E-2</v>
      </c>
    </row>
    <row r="191" spans="1:37">
      <c r="A191" t="s">
        <v>15</v>
      </c>
      <c r="B191" t="s">
        <v>714</v>
      </c>
      <c r="C191" t="s">
        <v>1388</v>
      </c>
      <c r="D191" t="s">
        <v>397</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34">
        <v>1.6E-2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262"/>
  <sheetViews>
    <sheetView topLeftCell="A118" workbookViewId="0">
      <selection activeCell="E1" sqref="E1:E1048576"/>
    </sheetView>
  </sheetViews>
  <sheetFormatPr defaultRowHeight="15" customHeight="1"/>
  <cols>
    <col min="1" max="1" width="29" customWidth="1"/>
    <col min="2" max="2" width="26.14062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398</v>
      </c>
    </row>
    <row r="11" spans="1:36">
      <c r="A11" t="s">
        <v>715</v>
      </c>
    </row>
    <row r="12" spans="1:36">
      <c r="A12" t="s">
        <v>1389</v>
      </c>
    </row>
    <row r="13" spans="1:36">
      <c r="A13" t="s">
        <v>1390</v>
      </c>
    </row>
    <row r="14" spans="1:36">
      <c r="A14" t="s">
        <v>394</v>
      </c>
    </row>
    <row r="15" spans="1:36">
      <c r="B15" t="s">
        <v>395</v>
      </c>
      <c r="C15" t="s">
        <v>396</v>
      </c>
      <c r="D15" t="s">
        <v>397</v>
      </c>
      <c r="E15">
        <v>2020</v>
      </c>
      <c r="F15">
        <v>2021</v>
      </c>
      <c r="G15">
        <v>2022</v>
      </c>
      <c r="H15">
        <v>2023</v>
      </c>
      <c r="I15">
        <v>2024</v>
      </c>
      <c r="J15">
        <v>2025</v>
      </c>
      <c r="K15">
        <v>2026</v>
      </c>
      <c r="L15">
        <v>2027</v>
      </c>
      <c r="M15">
        <v>2028</v>
      </c>
      <c r="N15">
        <v>2029</v>
      </c>
      <c r="O15">
        <v>2030</v>
      </c>
      <c r="P15">
        <v>2031</v>
      </c>
      <c r="Q15">
        <v>2032</v>
      </c>
      <c r="R15">
        <v>2033</v>
      </c>
      <c r="S15">
        <v>2034</v>
      </c>
      <c r="T15">
        <v>2035</v>
      </c>
      <c r="U15">
        <v>2036</v>
      </c>
      <c r="V15">
        <v>2037</v>
      </c>
      <c r="W15">
        <v>2038</v>
      </c>
      <c r="X15">
        <v>2039</v>
      </c>
      <c r="Y15">
        <v>2040</v>
      </c>
      <c r="Z15">
        <v>2041</v>
      </c>
      <c r="AA15">
        <v>2042</v>
      </c>
      <c r="AB15">
        <v>2043</v>
      </c>
      <c r="AC15">
        <v>2044</v>
      </c>
      <c r="AD15">
        <v>2045</v>
      </c>
      <c r="AE15">
        <v>2046</v>
      </c>
      <c r="AF15">
        <v>2047</v>
      </c>
      <c r="AG15">
        <v>2048</v>
      </c>
      <c r="AH15">
        <v>2049</v>
      </c>
      <c r="AI15">
        <v>2050</v>
      </c>
      <c r="AJ15" t="s">
        <v>1031</v>
      </c>
    </row>
    <row r="16" spans="1:36">
      <c r="A16" t="s">
        <v>33</v>
      </c>
    </row>
    <row r="17" spans="1:36">
      <c r="A17" t="s">
        <v>716</v>
      </c>
    </row>
    <row r="18" spans="1:36">
      <c r="A18" t="s">
        <v>717</v>
      </c>
    </row>
    <row r="19" spans="1:36">
      <c r="A19" t="s">
        <v>373</v>
      </c>
      <c r="B19" t="s">
        <v>718</v>
      </c>
      <c r="C19" t="s">
        <v>1391</v>
      </c>
      <c r="D19" t="s">
        <v>719</v>
      </c>
      <c r="E19">
        <v>44.303615999999998</v>
      </c>
      <c r="F19">
        <v>46.468510000000002</v>
      </c>
      <c r="G19">
        <v>48.643810000000002</v>
      </c>
      <c r="H19">
        <v>49.786850000000001</v>
      </c>
      <c r="I19">
        <v>50.975181999999997</v>
      </c>
      <c r="J19">
        <v>52.169327000000003</v>
      </c>
      <c r="K19">
        <v>53.003295999999999</v>
      </c>
      <c r="L19">
        <v>53.847748000000003</v>
      </c>
      <c r="M19">
        <v>54.920650000000002</v>
      </c>
      <c r="N19">
        <v>56.083548999999998</v>
      </c>
      <c r="O19">
        <v>57.405665999999997</v>
      </c>
      <c r="P19">
        <v>58.769748999999997</v>
      </c>
      <c r="Q19">
        <v>60.050925999999997</v>
      </c>
      <c r="R19">
        <v>61.100974999999998</v>
      </c>
      <c r="S19">
        <v>62.185032</v>
      </c>
      <c r="T19">
        <v>63.344462999999998</v>
      </c>
      <c r="U19">
        <v>64.250336000000004</v>
      </c>
      <c r="V19">
        <v>64.989425999999995</v>
      </c>
      <c r="W19">
        <v>65.736892999999995</v>
      </c>
      <c r="X19">
        <v>66.457367000000005</v>
      </c>
      <c r="Y19">
        <v>66.942749000000006</v>
      </c>
      <c r="Z19">
        <v>67.447044000000005</v>
      </c>
      <c r="AA19">
        <v>67.93074</v>
      </c>
      <c r="AB19">
        <v>68.498481999999996</v>
      </c>
      <c r="AC19">
        <v>68.873763999999994</v>
      </c>
      <c r="AD19">
        <v>69.274085999999997</v>
      </c>
      <c r="AE19">
        <v>69.495872000000006</v>
      </c>
      <c r="AF19">
        <v>69.753058999999993</v>
      </c>
      <c r="AG19">
        <v>70.158630000000002</v>
      </c>
      <c r="AH19">
        <v>70.541718000000003</v>
      </c>
      <c r="AI19">
        <v>70.972908000000004</v>
      </c>
      <c r="AJ19" s="34">
        <v>1.6E-2</v>
      </c>
    </row>
    <row r="20" spans="1:36">
      <c r="A20" t="s">
        <v>302</v>
      </c>
      <c r="B20" t="s">
        <v>720</v>
      </c>
      <c r="C20" t="s">
        <v>1392</v>
      </c>
      <c r="D20" t="s">
        <v>719</v>
      </c>
      <c r="E20">
        <v>11.670487</v>
      </c>
      <c r="F20">
        <v>12.01163</v>
      </c>
      <c r="G20">
        <v>12.329393</v>
      </c>
      <c r="H20">
        <v>12.398815000000001</v>
      </c>
      <c r="I20">
        <v>12.497584</v>
      </c>
      <c r="J20">
        <v>12.633912</v>
      </c>
      <c r="K20">
        <v>12.742443</v>
      </c>
      <c r="L20">
        <v>12.904199</v>
      </c>
      <c r="M20">
        <v>13.156378</v>
      </c>
      <c r="N20">
        <v>13.473269999999999</v>
      </c>
      <c r="O20">
        <v>13.869823</v>
      </c>
      <c r="P20">
        <v>14.298347</v>
      </c>
      <c r="Q20">
        <v>14.758368000000001</v>
      </c>
      <c r="R20">
        <v>15.217307999999999</v>
      </c>
      <c r="S20">
        <v>15.705617</v>
      </c>
      <c r="T20">
        <v>16.229514999999999</v>
      </c>
      <c r="U20">
        <v>16.727058</v>
      </c>
      <c r="V20">
        <v>17.217386000000001</v>
      </c>
      <c r="W20">
        <v>17.729655999999999</v>
      </c>
      <c r="X20">
        <v>18.240947999999999</v>
      </c>
      <c r="Y20">
        <v>18.703652999999999</v>
      </c>
      <c r="Z20">
        <v>19.203287</v>
      </c>
      <c r="AA20">
        <v>19.709454000000001</v>
      </c>
      <c r="AB20">
        <v>20.256686999999999</v>
      </c>
      <c r="AC20">
        <v>20.762129000000002</v>
      </c>
      <c r="AD20">
        <v>21.284573000000002</v>
      </c>
      <c r="AE20">
        <v>21.763905999999999</v>
      </c>
      <c r="AF20">
        <v>22.258033999999999</v>
      </c>
      <c r="AG20">
        <v>22.800196</v>
      </c>
      <c r="AH20">
        <v>23.335905</v>
      </c>
      <c r="AI20">
        <v>23.896128000000001</v>
      </c>
      <c r="AJ20" s="34">
        <v>2.4E-2</v>
      </c>
    </row>
    <row r="21" spans="1:36">
      <c r="A21" t="s">
        <v>285</v>
      </c>
      <c r="B21" t="s">
        <v>721</v>
      </c>
      <c r="C21" t="s">
        <v>1393</v>
      </c>
      <c r="D21" t="s">
        <v>719</v>
      </c>
      <c r="E21">
        <v>1.2333999999999999E-2</v>
      </c>
      <c r="F21">
        <v>1.8280999999999999E-2</v>
      </c>
      <c r="G21">
        <v>2.4646000000000001E-2</v>
      </c>
      <c r="H21">
        <v>3.0636E-2</v>
      </c>
      <c r="I21">
        <v>3.6720000000000003E-2</v>
      </c>
      <c r="J21">
        <v>4.2852000000000001E-2</v>
      </c>
      <c r="K21">
        <v>4.8634999999999998E-2</v>
      </c>
      <c r="L21">
        <v>5.4350999999999997E-2</v>
      </c>
      <c r="M21">
        <v>6.0353999999999998E-2</v>
      </c>
      <c r="N21">
        <v>6.658E-2</v>
      </c>
      <c r="O21">
        <v>7.3035000000000003E-2</v>
      </c>
      <c r="P21">
        <v>7.9679E-2</v>
      </c>
      <c r="Q21">
        <v>8.6453000000000002E-2</v>
      </c>
      <c r="R21">
        <v>9.3168000000000001E-2</v>
      </c>
      <c r="S21">
        <v>0.10013</v>
      </c>
      <c r="T21">
        <v>0.107483</v>
      </c>
      <c r="U21">
        <v>0.114736</v>
      </c>
      <c r="V21">
        <v>0.122013</v>
      </c>
      <c r="W21">
        <v>0.129664</v>
      </c>
      <c r="X21">
        <v>0.13758400000000001</v>
      </c>
      <c r="Y21">
        <v>0.145181</v>
      </c>
      <c r="Z21">
        <v>0.153057</v>
      </c>
      <c r="AA21">
        <v>0.16120200000000001</v>
      </c>
      <c r="AB21">
        <v>0.16979</v>
      </c>
      <c r="AC21">
        <v>0.17819299999999999</v>
      </c>
      <c r="AD21">
        <v>0.18707599999999999</v>
      </c>
      <c r="AE21">
        <v>0.19586799999999999</v>
      </c>
      <c r="AF21">
        <v>0.20515700000000001</v>
      </c>
      <c r="AG21">
        <v>0.215387</v>
      </c>
      <c r="AH21">
        <v>0.22609299999999999</v>
      </c>
      <c r="AI21">
        <v>0.237484</v>
      </c>
      <c r="AJ21" s="34">
        <v>0.104</v>
      </c>
    </row>
    <row r="22" spans="1:36">
      <c r="A22" t="s">
        <v>283</v>
      </c>
      <c r="B22" t="s">
        <v>722</v>
      </c>
      <c r="C22" t="s">
        <v>1394</v>
      </c>
      <c r="D22" t="s">
        <v>719</v>
      </c>
      <c r="E22">
        <v>6.5100000000000002E-3</v>
      </c>
      <c r="F22">
        <v>9.3749999999999997E-3</v>
      </c>
      <c r="G22">
        <v>1.2326999999999999E-2</v>
      </c>
      <c r="H22">
        <v>1.4945E-2</v>
      </c>
      <c r="I22">
        <v>1.7472000000000001E-2</v>
      </c>
      <c r="J22">
        <v>1.9890999999999999E-2</v>
      </c>
      <c r="K22">
        <v>2.2037999999999999E-2</v>
      </c>
      <c r="L22">
        <v>2.4058E-2</v>
      </c>
      <c r="M22">
        <v>2.6100000000000002E-2</v>
      </c>
      <c r="N22">
        <v>2.8133999999999999E-2</v>
      </c>
      <c r="O22">
        <v>3.0169999999999999E-2</v>
      </c>
      <c r="P22">
        <v>3.2181000000000001E-2</v>
      </c>
      <c r="Q22">
        <v>3.4136E-2</v>
      </c>
      <c r="R22">
        <v>3.5962000000000001E-2</v>
      </c>
      <c r="S22">
        <v>3.7782999999999997E-2</v>
      </c>
      <c r="T22">
        <v>3.9641999999999997E-2</v>
      </c>
      <c r="U22">
        <v>4.1355000000000003E-2</v>
      </c>
      <c r="V22">
        <v>4.2966999999999998E-2</v>
      </c>
      <c r="W22">
        <v>4.4603999999999998E-2</v>
      </c>
      <c r="X22">
        <v>4.6205000000000003E-2</v>
      </c>
      <c r="Y22">
        <v>4.7577000000000001E-2</v>
      </c>
      <c r="Z22">
        <v>4.8953000000000003E-2</v>
      </c>
      <c r="AA22">
        <v>5.033E-2</v>
      </c>
      <c r="AB22">
        <v>5.1773E-2</v>
      </c>
      <c r="AC22">
        <v>5.3101000000000002E-2</v>
      </c>
      <c r="AD22">
        <v>5.4510999999999997E-2</v>
      </c>
      <c r="AE22">
        <v>5.586E-2</v>
      </c>
      <c r="AF22">
        <v>5.7356999999999998E-2</v>
      </c>
      <c r="AG22">
        <v>5.9117999999999997E-2</v>
      </c>
      <c r="AH22">
        <v>6.1026999999999998E-2</v>
      </c>
      <c r="AI22">
        <v>6.3146999999999995E-2</v>
      </c>
      <c r="AJ22" s="34">
        <v>7.9000000000000001E-2</v>
      </c>
    </row>
    <row r="23" spans="1:36">
      <c r="A23" t="s">
        <v>513</v>
      </c>
      <c r="B23" t="s">
        <v>723</v>
      </c>
      <c r="C23" t="s">
        <v>1395</v>
      </c>
      <c r="D23" t="s">
        <v>719</v>
      </c>
      <c r="E23">
        <v>4.1170429999999998</v>
      </c>
      <c r="F23">
        <v>4.5403880000000001</v>
      </c>
      <c r="G23">
        <v>4.9633260000000003</v>
      </c>
      <c r="H23">
        <v>5.2811959999999996</v>
      </c>
      <c r="I23">
        <v>5.608263</v>
      </c>
      <c r="J23">
        <v>5.9431419999999999</v>
      </c>
      <c r="K23">
        <v>6.2620319999999996</v>
      </c>
      <c r="L23">
        <v>6.6127320000000003</v>
      </c>
      <c r="M23">
        <v>7.0103549999999997</v>
      </c>
      <c r="N23">
        <v>7.4512809999999998</v>
      </c>
      <c r="O23">
        <v>7.9248000000000003</v>
      </c>
      <c r="P23">
        <v>8.4236280000000008</v>
      </c>
      <c r="Q23">
        <v>8.9424360000000007</v>
      </c>
      <c r="R23">
        <v>9.4621189999999995</v>
      </c>
      <c r="S23">
        <v>10.000749000000001</v>
      </c>
      <c r="T23">
        <v>10.569487000000001</v>
      </c>
      <c r="U23">
        <v>11.123409000000001</v>
      </c>
      <c r="V23">
        <v>11.685357</v>
      </c>
      <c r="W23">
        <v>12.272736999999999</v>
      </c>
      <c r="X23">
        <v>12.885431000000001</v>
      </c>
      <c r="Y23">
        <v>13.488982999999999</v>
      </c>
      <c r="Z23">
        <v>14.153807</v>
      </c>
      <c r="AA23">
        <v>14.881503</v>
      </c>
      <c r="AB23">
        <v>15.670287</v>
      </c>
      <c r="AC23">
        <v>16.454726999999998</v>
      </c>
      <c r="AD23">
        <v>17.294906999999998</v>
      </c>
      <c r="AE23">
        <v>18.134250999999999</v>
      </c>
      <c r="AF23">
        <v>19.022991000000001</v>
      </c>
      <c r="AG23">
        <v>19.985868</v>
      </c>
      <c r="AH23">
        <v>20.989632</v>
      </c>
      <c r="AI23">
        <v>22.046140999999999</v>
      </c>
      <c r="AJ23" s="34">
        <v>5.8000000000000003E-2</v>
      </c>
    </row>
    <row r="24" spans="1:36">
      <c r="A24" t="s">
        <v>515</v>
      </c>
      <c r="B24" t="s">
        <v>724</v>
      </c>
      <c r="C24" t="s">
        <v>1396</v>
      </c>
      <c r="D24" t="s">
        <v>719</v>
      </c>
      <c r="E24">
        <v>5.3699999999999998E-3</v>
      </c>
      <c r="F24">
        <v>1.0534999999999999E-2</v>
      </c>
      <c r="G24">
        <v>1.6449999999999999E-2</v>
      </c>
      <c r="H24">
        <v>2.2447999999999999E-2</v>
      </c>
      <c r="I24">
        <v>2.8750000000000001E-2</v>
      </c>
      <c r="J24">
        <v>3.5237999999999998E-2</v>
      </c>
      <c r="K24">
        <v>4.1526E-2</v>
      </c>
      <c r="L24">
        <v>4.7812E-2</v>
      </c>
      <c r="M24">
        <v>5.4346999999999999E-2</v>
      </c>
      <c r="N24">
        <v>6.1032999999999997E-2</v>
      </c>
      <c r="O24">
        <v>6.7904000000000006E-2</v>
      </c>
      <c r="P24">
        <v>7.4933E-2</v>
      </c>
      <c r="Q24">
        <v>8.2057000000000005E-2</v>
      </c>
      <c r="R24">
        <v>8.9079000000000005E-2</v>
      </c>
      <c r="S24">
        <v>9.6354999999999996E-2</v>
      </c>
      <c r="T24">
        <v>0.104059</v>
      </c>
      <c r="U24">
        <v>0.111743</v>
      </c>
      <c r="V24">
        <v>0.119563</v>
      </c>
      <c r="W24">
        <v>0.127863</v>
      </c>
      <c r="X24">
        <v>0.13644100000000001</v>
      </c>
      <c r="Y24">
        <v>0.144896</v>
      </c>
      <c r="Z24">
        <v>0.15373899999999999</v>
      </c>
      <c r="AA24">
        <v>0.162937</v>
      </c>
      <c r="AB24">
        <v>0.17247299999999999</v>
      </c>
      <c r="AC24">
        <v>0.18170600000000001</v>
      </c>
      <c r="AD24">
        <v>0.19128800000000001</v>
      </c>
      <c r="AE24">
        <v>0.20072100000000001</v>
      </c>
      <c r="AF24">
        <v>0.21058099999999999</v>
      </c>
      <c r="AG24">
        <v>0.22128300000000001</v>
      </c>
      <c r="AH24">
        <v>0.23241600000000001</v>
      </c>
      <c r="AI24">
        <v>0.24429999999999999</v>
      </c>
      <c r="AJ24" s="34">
        <v>0.13600000000000001</v>
      </c>
    </row>
    <row r="25" spans="1:36">
      <c r="A25" t="s">
        <v>519</v>
      </c>
      <c r="B25" t="s">
        <v>725</v>
      </c>
      <c r="C25" t="s">
        <v>1397</v>
      </c>
      <c r="D25" t="s">
        <v>719</v>
      </c>
      <c r="E25">
        <v>4.6670000000000001E-3</v>
      </c>
      <c r="F25">
        <v>1.022E-2</v>
      </c>
      <c r="G25">
        <v>1.6645E-2</v>
      </c>
      <c r="H25">
        <v>2.3188E-2</v>
      </c>
      <c r="I25">
        <v>3.0054000000000001E-2</v>
      </c>
      <c r="J25">
        <v>3.7111999999999999E-2</v>
      </c>
      <c r="K25">
        <v>4.3949000000000002E-2</v>
      </c>
      <c r="L25">
        <v>5.0771999999999998E-2</v>
      </c>
      <c r="M25">
        <v>5.7853000000000002E-2</v>
      </c>
      <c r="N25">
        <v>6.5107999999999999E-2</v>
      </c>
      <c r="O25">
        <v>7.2574E-2</v>
      </c>
      <c r="P25">
        <v>8.0206E-2</v>
      </c>
      <c r="Q25">
        <v>8.7937000000000001E-2</v>
      </c>
      <c r="R25">
        <v>9.5592999999999997E-2</v>
      </c>
      <c r="S25">
        <v>0.103528</v>
      </c>
      <c r="T25">
        <v>0.11190700000000001</v>
      </c>
      <c r="U25">
        <v>0.12025</v>
      </c>
      <c r="V25">
        <v>0.12872900000000001</v>
      </c>
      <c r="W25">
        <v>0.137715</v>
      </c>
      <c r="X25">
        <v>0.14699599999999999</v>
      </c>
      <c r="Y25">
        <v>0.15613199999999999</v>
      </c>
      <c r="Z25">
        <v>0.16567799999999999</v>
      </c>
      <c r="AA25">
        <v>0.17560600000000001</v>
      </c>
      <c r="AB25">
        <v>0.18590400000000001</v>
      </c>
      <c r="AC25">
        <v>0.19588900000000001</v>
      </c>
      <c r="AD25">
        <v>0.20625199999999999</v>
      </c>
      <c r="AE25">
        <v>0.216448</v>
      </c>
      <c r="AF25">
        <v>0.22709799999999999</v>
      </c>
      <c r="AG25">
        <v>0.238653</v>
      </c>
      <c r="AH25">
        <v>0.25066899999999998</v>
      </c>
      <c r="AI25">
        <v>0.26349099999999998</v>
      </c>
      <c r="AJ25" s="34">
        <v>0.14399999999999999</v>
      </c>
    </row>
    <row r="26" spans="1:36">
      <c r="A26" t="s">
        <v>517</v>
      </c>
      <c r="B26" t="s">
        <v>726</v>
      </c>
      <c r="C26" t="s">
        <v>1398</v>
      </c>
      <c r="D26" t="s">
        <v>719</v>
      </c>
      <c r="E26">
        <v>4.7369999999999999E-3</v>
      </c>
      <c r="F26">
        <v>1.0373E-2</v>
      </c>
      <c r="G26">
        <v>1.6895E-2</v>
      </c>
      <c r="H26">
        <v>2.3536000000000001E-2</v>
      </c>
      <c r="I26">
        <v>3.0505000000000001E-2</v>
      </c>
      <c r="J26">
        <v>3.7669000000000001E-2</v>
      </c>
      <c r="K26">
        <v>4.4608000000000002E-2</v>
      </c>
      <c r="L26">
        <v>5.1534000000000003E-2</v>
      </c>
      <c r="M26">
        <v>5.8721000000000002E-2</v>
      </c>
      <c r="N26">
        <v>6.6085000000000005E-2</v>
      </c>
      <c r="O26">
        <v>7.3662000000000005E-2</v>
      </c>
      <c r="P26">
        <v>8.1408999999999995E-2</v>
      </c>
      <c r="Q26">
        <v>8.9257000000000003E-2</v>
      </c>
      <c r="R26">
        <v>9.7027000000000002E-2</v>
      </c>
      <c r="S26">
        <v>0.10508099999999999</v>
      </c>
      <c r="T26">
        <v>0.11358600000000001</v>
      </c>
      <c r="U26">
        <v>0.122054</v>
      </c>
      <c r="V26">
        <v>0.13066</v>
      </c>
      <c r="W26">
        <v>0.13978099999999999</v>
      </c>
      <c r="X26">
        <v>0.149201</v>
      </c>
      <c r="Y26">
        <v>0.158475</v>
      </c>
      <c r="Z26">
        <v>0.16816300000000001</v>
      </c>
      <c r="AA26">
        <v>0.17824100000000001</v>
      </c>
      <c r="AB26">
        <v>0.188694</v>
      </c>
      <c r="AC26">
        <v>0.198828</v>
      </c>
      <c r="AD26">
        <v>0.20934700000000001</v>
      </c>
      <c r="AE26">
        <v>0.219695</v>
      </c>
      <c r="AF26">
        <v>0.23050499999999999</v>
      </c>
      <c r="AG26">
        <v>0.242233</v>
      </c>
      <c r="AH26">
        <v>0.25442999999999999</v>
      </c>
      <c r="AI26">
        <v>0.26744499999999999</v>
      </c>
      <c r="AJ26" s="34">
        <v>0.14399999999999999</v>
      </c>
    </row>
    <row r="27" spans="1:36">
      <c r="A27" t="s">
        <v>521</v>
      </c>
      <c r="B27" t="s">
        <v>727</v>
      </c>
      <c r="C27" t="s">
        <v>1399</v>
      </c>
      <c r="D27" t="s">
        <v>719</v>
      </c>
      <c r="E27">
        <v>1.9999999999999999E-6</v>
      </c>
      <c r="F27">
        <v>5.0000000000000004E-6</v>
      </c>
      <c r="G27">
        <v>7.9999999999999996E-6</v>
      </c>
      <c r="H27">
        <v>1.1E-5</v>
      </c>
      <c r="I27">
        <v>1.4E-5</v>
      </c>
      <c r="J27">
        <v>1.7E-5</v>
      </c>
      <c r="K27">
        <v>1.9000000000000001E-5</v>
      </c>
      <c r="L27">
        <v>2.1999999999999999E-5</v>
      </c>
      <c r="M27">
        <v>2.4000000000000001E-5</v>
      </c>
      <c r="N27">
        <v>2.6999999999999999E-5</v>
      </c>
      <c r="O27">
        <v>2.9E-5</v>
      </c>
      <c r="P27">
        <v>3.1000000000000001E-5</v>
      </c>
      <c r="Q27">
        <v>3.4E-5</v>
      </c>
      <c r="R27">
        <v>3.4999999999999997E-5</v>
      </c>
      <c r="S27">
        <v>3.6999999999999998E-5</v>
      </c>
      <c r="T27">
        <v>3.8999999999999999E-5</v>
      </c>
      <c r="U27">
        <v>4.0000000000000003E-5</v>
      </c>
      <c r="V27">
        <v>4.1999999999999998E-5</v>
      </c>
      <c r="W27">
        <v>4.3000000000000002E-5</v>
      </c>
      <c r="X27">
        <v>4.3999999999999999E-5</v>
      </c>
      <c r="Y27">
        <v>4.5000000000000003E-5</v>
      </c>
      <c r="Z27">
        <v>4.6E-5</v>
      </c>
      <c r="AA27">
        <v>4.6999999999999997E-5</v>
      </c>
      <c r="AB27">
        <v>4.6999999999999997E-5</v>
      </c>
      <c r="AC27">
        <v>4.8000000000000001E-5</v>
      </c>
      <c r="AD27">
        <v>4.8000000000000001E-5</v>
      </c>
      <c r="AE27">
        <v>4.8000000000000001E-5</v>
      </c>
      <c r="AF27">
        <v>4.8000000000000001E-5</v>
      </c>
      <c r="AG27">
        <v>4.6999999999999997E-5</v>
      </c>
      <c r="AH27">
        <v>4.6999999999999997E-5</v>
      </c>
      <c r="AI27">
        <v>4.6999999999999997E-5</v>
      </c>
      <c r="AJ27" s="34">
        <v>0.106</v>
      </c>
    </row>
    <row r="28" spans="1:36">
      <c r="A28" t="s">
        <v>728</v>
      </c>
      <c r="B28" t="s">
        <v>729</v>
      </c>
      <c r="C28" t="s">
        <v>1400</v>
      </c>
      <c r="D28" t="s">
        <v>719</v>
      </c>
      <c r="E28">
        <v>60.124729000000002</v>
      </c>
      <c r="F28">
        <v>63.079326999999999</v>
      </c>
      <c r="G28">
        <v>66.023560000000003</v>
      </c>
      <c r="H28">
        <v>67.581619000000003</v>
      </c>
      <c r="I28">
        <v>69.224518000000003</v>
      </c>
      <c r="J28">
        <v>70.919121000000004</v>
      </c>
      <c r="K28">
        <v>72.208495999999997</v>
      </c>
      <c r="L28">
        <v>73.593200999999993</v>
      </c>
      <c r="M28">
        <v>75.344855999999993</v>
      </c>
      <c r="N28">
        <v>77.295067000000003</v>
      </c>
      <c r="O28">
        <v>79.517669999999995</v>
      </c>
      <c r="P28">
        <v>81.840125999999998</v>
      </c>
      <c r="Q28">
        <v>84.131516000000005</v>
      </c>
      <c r="R28">
        <v>86.191360000000003</v>
      </c>
      <c r="S28">
        <v>88.334434999999999</v>
      </c>
      <c r="T28">
        <v>90.620223999999993</v>
      </c>
      <c r="U28">
        <v>92.610786000000004</v>
      </c>
      <c r="V28">
        <v>94.436133999999996</v>
      </c>
      <c r="W28">
        <v>96.318832</v>
      </c>
      <c r="X28">
        <v>98.200080999999997</v>
      </c>
      <c r="Y28">
        <v>99.787696999999994</v>
      </c>
      <c r="Z28">
        <v>101.493889</v>
      </c>
      <c r="AA28">
        <v>103.250038</v>
      </c>
      <c r="AB28">
        <v>105.194016</v>
      </c>
      <c r="AC28">
        <v>106.89825399999999</v>
      </c>
      <c r="AD28">
        <v>108.70193500000001</v>
      </c>
      <c r="AE28">
        <v>110.282471</v>
      </c>
      <c r="AF28">
        <v>111.964691</v>
      </c>
      <c r="AG28">
        <v>113.92124200000001</v>
      </c>
      <c r="AH28">
        <v>115.891792</v>
      </c>
      <c r="AI28">
        <v>117.991058</v>
      </c>
      <c r="AJ28" s="34">
        <v>2.3E-2</v>
      </c>
    </row>
    <row r="29" spans="1:36">
      <c r="A29" t="s">
        <v>730</v>
      </c>
    </row>
    <row r="30" spans="1:36">
      <c r="A30" t="s">
        <v>373</v>
      </c>
      <c r="B30" t="s">
        <v>731</v>
      </c>
      <c r="C30" t="s">
        <v>1401</v>
      </c>
      <c r="D30" t="s">
        <v>719</v>
      </c>
      <c r="E30">
        <v>34.473965</v>
      </c>
      <c r="F30">
        <v>35.473495</v>
      </c>
      <c r="G30">
        <v>36.957549999999998</v>
      </c>
      <c r="H30">
        <v>37.959640999999998</v>
      </c>
      <c r="I30">
        <v>39.124969</v>
      </c>
      <c r="J30">
        <v>40.335887999999997</v>
      </c>
      <c r="K30">
        <v>41.264000000000003</v>
      </c>
      <c r="L30">
        <v>42.068516000000002</v>
      </c>
      <c r="M30">
        <v>42.910355000000003</v>
      </c>
      <c r="N30">
        <v>43.759945000000002</v>
      </c>
      <c r="O30">
        <v>44.713017000000001</v>
      </c>
      <c r="P30">
        <v>45.715141000000003</v>
      </c>
      <c r="Q30">
        <v>46.789397999999998</v>
      </c>
      <c r="R30">
        <v>47.786670999999998</v>
      </c>
      <c r="S30">
        <v>48.873032000000002</v>
      </c>
      <c r="T30">
        <v>50.144362999999998</v>
      </c>
      <c r="U30">
        <v>51.413058999999997</v>
      </c>
      <c r="V30">
        <v>52.670658000000003</v>
      </c>
      <c r="W30">
        <v>54.011184999999998</v>
      </c>
      <c r="X30">
        <v>55.482284999999997</v>
      </c>
      <c r="Y30">
        <v>56.955432999999999</v>
      </c>
      <c r="Z30">
        <v>58.566901999999999</v>
      </c>
      <c r="AA30">
        <v>60.255966000000001</v>
      </c>
      <c r="AB30">
        <v>62.128014</v>
      </c>
      <c r="AC30">
        <v>63.896785999999999</v>
      </c>
      <c r="AD30">
        <v>65.736037999999994</v>
      </c>
      <c r="AE30">
        <v>67.480141000000003</v>
      </c>
      <c r="AF30">
        <v>69.220253</v>
      </c>
      <c r="AG30">
        <v>71.089843999999999</v>
      </c>
      <c r="AH30">
        <v>73.088111999999995</v>
      </c>
      <c r="AI30">
        <v>75.230225000000004</v>
      </c>
      <c r="AJ30" s="34">
        <v>2.5999999999999999E-2</v>
      </c>
    </row>
    <row r="31" spans="1:36">
      <c r="A31" t="s">
        <v>302</v>
      </c>
      <c r="B31" t="s">
        <v>732</v>
      </c>
      <c r="C31" t="s">
        <v>1402</v>
      </c>
      <c r="D31" t="s">
        <v>719</v>
      </c>
      <c r="E31">
        <v>16.394169000000002</v>
      </c>
      <c r="F31">
        <v>16.582535</v>
      </c>
      <c r="G31">
        <v>16.901983000000001</v>
      </c>
      <c r="H31">
        <v>16.961668</v>
      </c>
      <c r="I31">
        <v>17.099653</v>
      </c>
      <c r="J31">
        <v>17.240475</v>
      </c>
      <c r="K31">
        <v>17.329367000000001</v>
      </c>
      <c r="L31">
        <v>17.432796</v>
      </c>
      <c r="M31">
        <v>17.610531000000002</v>
      </c>
      <c r="N31">
        <v>17.829197000000001</v>
      </c>
      <c r="O31">
        <v>18.10059</v>
      </c>
      <c r="P31">
        <v>18.393978000000001</v>
      </c>
      <c r="Q31">
        <v>18.731877999999998</v>
      </c>
      <c r="R31">
        <v>19.043507000000002</v>
      </c>
      <c r="S31">
        <v>19.403744</v>
      </c>
      <c r="T31">
        <v>19.829401000000001</v>
      </c>
      <c r="U31">
        <v>20.229514999999999</v>
      </c>
      <c r="V31">
        <v>20.658173000000001</v>
      </c>
      <c r="W31">
        <v>21.11458</v>
      </c>
      <c r="X31">
        <v>21.643822</v>
      </c>
      <c r="Y31">
        <v>22.157523999999999</v>
      </c>
      <c r="Z31">
        <v>22.724648999999999</v>
      </c>
      <c r="AA31">
        <v>23.321432000000001</v>
      </c>
      <c r="AB31">
        <v>23.983839</v>
      </c>
      <c r="AC31">
        <v>24.599024</v>
      </c>
      <c r="AD31">
        <v>25.222774999999999</v>
      </c>
      <c r="AE31">
        <v>25.802208</v>
      </c>
      <c r="AF31">
        <v>26.379553000000001</v>
      </c>
      <c r="AG31">
        <v>26.998093000000001</v>
      </c>
      <c r="AH31">
        <v>27.652967</v>
      </c>
      <c r="AI31">
        <v>28.344539999999999</v>
      </c>
      <c r="AJ31" s="34">
        <v>1.7999999999999999E-2</v>
      </c>
    </row>
    <row r="32" spans="1:36">
      <c r="A32" t="s">
        <v>285</v>
      </c>
      <c r="B32" t="s">
        <v>733</v>
      </c>
      <c r="C32" t="s">
        <v>1403</v>
      </c>
      <c r="D32" t="s">
        <v>719</v>
      </c>
      <c r="E32">
        <v>4.2376999999999998E-2</v>
      </c>
      <c r="F32">
        <v>4.3694999999999998E-2</v>
      </c>
      <c r="G32">
        <v>4.5803999999999997E-2</v>
      </c>
      <c r="H32">
        <v>4.7490999999999998E-2</v>
      </c>
      <c r="I32">
        <v>4.9514000000000002E-2</v>
      </c>
      <c r="J32">
        <v>5.1737999999999999E-2</v>
      </c>
      <c r="K32">
        <v>5.3755999999999998E-2</v>
      </c>
      <c r="L32">
        <v>5.5728E-2</v>
      </c>
      <c r="M32">
        <v>5.7872E-2</v>
      </c>
      <c r="N32">
        <v>6.0160999999999999E-2</v>
      </c>
      <c r="O32">
        <v>6.2822000000000003E-2</v>
      </c>
      <c r="P32">
        <v>6.5789E-2</v>
      </c>
      <c r="Q32">
        <v>6.9166000000000005E-2</v>
      </c>
      <c r="R32">
        <v>7.2886000000000006E-2</v>
      </c>
      <c r="S32">
        <v>7.7104000000000006E-2</v>
      </c>
      <c r="T32">
        <v>8.1527000000000002E-2</v>
      </c>
      <c r="U32">
        <v>8.6134000000000002E-2</v>
      </c>
      <c r="V32">
        <v>9.0969999999999995E-2</v>
      </c>
      <c r="W32">
        <v>9.6263000000000001E-2</v>
      </c>
      <c r="X32">
        <v>0.10208399999999999</v>
      </c>
      <c r="Y32">
        <v>0.10828500000000001</v>
      </c>
      <c r="Z32">
        <v>0.11512799999999999</v>
      </c>
      <c r="AA32">
        <v>0.12245499999999999</v>
      </c>
      <c r="AB32">
        <v>0.130414</v>
      </c>
      <c r="AC32">
        <v>0.13841500000000001</v>
      </c>
      <c r="AD32">
        <v>0.146872</v>
      </c>
      <c r="AE32">
        <v>0.15545900000000001</v>
      </c>
      <c r="AF32">
        <v>0.16434000000000001</v>
      </c>
      <c r="AG32">
        <v>0.173872</v>
      </c>
      <c r="AH32">
        <v>0.18373600000000001</v>
      </c>
      <c r="AI32">
        <v>0.19453000000000001</v>
      </c>
      <c r="AJ32" s="34">
        <v>5.1999999999999998E-2</v>
      </c>
    </row>
    <row r="33" spans="1:36">
      <c r="A33" t="s">
        <v>283</v>
      </c>
      <c r="B33" t="s">
        <v>734</v>
      </c>
      <c r="C33" t="s">
        <v>1404</v>
      </c>
      <c r="D33" t="s">
        <v>719</v>
      </c>
      <c r="E33">
        <v>5.1877E-2</v>
      </c>
      <c r="F33">
        <v>6.0930999999999999E-2</v>
      </c>
      <c r="G33">
        <v>7.1687000000000001E-2</v>
      </c>
      <c r="H33">
        <v>8.1669000000000005E-2</v>
      </c>
      <c r="I33">
        <v>9.1757000000000005E-2</v>
      </c>
      <c r="J33">
        <v>0.10162599999999999</v>
      </c>
      <c r="K33">
        <v>0.110331</v>
      </c>
      <c r="L33">
        <v>0.118092</v>
      </c>
      <c r="M33">
        <v>0.12551499999999999</v>
      </c>
      <c r="N33">
        <v>0.13251499999999999</v>
      </c>
      <c r="O33">
        <v>0.139316</v>
      </c>
      <c r="P33">
        <v>0.14588799999999999</v>
      </c>
      <c r="Q33">
        <v>0.15228900000000001</v>
      </c>
      <c r="R33">
        <v>0.15817000000000001</v>
      </c>
      <c r="S33">
        <v>0.16405500000000001</v>
      </c>
      <c r="T33">
        <v>0.17025100000000001</v>
      </c>
      <c r="U33">
        <v>0.176231</v>
      </c>
      <c r="V33">
        <v>0.18218400000000001</v>
      </c>
      <c r="W33">
        <v>0.18856400000000001</v>
      </c>
      <c r="X33">
        <v>0.19545000000000001</v>
      </c>
      <c r="Y33">
        <v>0.20253099999999999</v>
      </c>
      <c r="Z33">
        <v>0.21024399999999999</v>
      </c>
      <c r="AA33">
        <v>0.218386</v>
      </c>
      <c r="AB33">
        <v>0.22706699999999999</v>
      </c>
      <c r="AC33">
        <v>0.23535400000000001</v>
      </c>
      <c r="AD33">
        <v>0.24406</v>
      </c>
      <c r="AE33">
        <v>0.25259399999999999</v>
      </c>
      <c r="AF33">
        <v>0.26127600000000001</v>
      </c>
      <c r="AG33">
        <v>0.27061400000000002</v>
      </c>
      <c r="AH33">
        <v>0.28072200000000003</v>
      </c>
      <c r="AI33">
        <v>0.29178999999999999</v>
      </c>
      <c r="AJ33" s="34">
        <v>5.8999999999999997E-2</v>
      </c>
    </row>
    <row r="34" spans="1:36">
      <c r="A34" t="s">
        <v>513</v>
      </c>
      <c r="B34" t="s">
        <v>735</v>
      </c>
      <c r="C34" t="s">
        <v>1405</v>
      </c>
      <c r="D34" t="s">
        <v>719</v>
      </c>
      <c r="E34">
        <v>0.559701</v>
      </c>
      <c r="F34">
        <v>0.63309700000000002</v>
      </c>
      <c r="G34">
        <v>0.71984000000000004</v>
      </c>
      <c r="H34">
        <v>0.79714799999999997</v>
      </c>
      <c r="I34">
        <v>0.87512100000000004</v>
      </c>
      <c r="J34">
        <v>0.95147499999999996</v>
      </c>
      <c r="K34">
        <v>1.0193970000000001</v>
      </c>
      <c r="L34">
        <v>1.082565</v>
      </c>
      <c r="M34">
        <v>1.146466</v>
      </c>
      <c r="N34">
        <v>1.2119850000000001</v>
      </c>
      <c r="O34">
        <v>1.283031</v>
      </c>
      <c r="P34">
        <v>1.3584590000000001</v>
      </c>
      <c r="Q34">
        <v>1.439514</v>
      </c>
      <c r="R34">
        <v>1.5214160000000001</v>
      </c>
      <c r="S34">
        <v>1.612492</v>
      </c>
      <c r="T34">
        <v>1.7139439999999999</v>
      </c>
      <c r="U34">
        <v>1.8170459999999999</v>
      </c>
      <c r="V34">
        <v>1.927241</v>
      </c>
      <c r="W34">
        <v>2.0424229999999999</v>
      </c>
      <c r="X34">
        <v>2.17048</v>
      </c>
      <c r="Y34">
        <v>2.3054549999999998</v>
      </c>
      <c r="Z34">
        <v>2.452369</v>
      </c>
      <c r="AA34">
        <v>2.6084019999999999</v>
      </c>
      <c r="AB34">
        <v>2.7770570000000001</v>
      </c>
      <c r="AC34">
        <v>2.9457680000000002</v>
      </c>
      <c r="AD34">
        <v>3.1239020000000002</v>
      </c>
      <c r="AE34">
        <v>3.3047219999999999</v>
      </c>
      <c r="AF34">
        <v>3.4920789999999999</v>
      </c>
      <c r="AG34">
        <v>3.6928519999999998</v>
      </c>
      <c r="AH34">
        <v>3.9100199999999998</v>
      </c>
      <c r="AI34">
        <v>4.1454469999999999</v>
      </c>
      <c r="AJ34" s="34">
        <v>6.9000000000000006E-2</v>
      </c>
    </row>
    <row r="35" spans="1:36">
      <c r="A35" t="s">
        <v>515</v>
      </c>
      <c r="B35" t="s">
        <v>736</v>
      </c>
      <c r="C35" t="s">
        <v>1406</v>
      </c>
      <c r="D35" t="s">
        <v>719</v>
      </c>
      <c r="E35">
        <v>5.4200000000000003E-3</v>
      </c>
      <c r="F35">
        <v>9.4289999999999999E-3</v>
      </c>
      <c r="G35">
        <v>1.4236E-2</v>
      </c>
      <c r="H35">
        <v>1.9151000000000001E-2</v>
      </c>
      <c r="I35">
        <v>2.4204E-2</v>
      </c>
      <c r="J35">
        <v>2.9276E-2</v>
      </c>
      <c r="K35">
        <v>3.4014000000000003E-2</v>
      </c>
      <c r="L35">
        <v>3.8429999999999999E-2</v>
      </c>
      <c r="M35">
        <v>4.2784999999999997E-2</v>
      </c>
      <c r="N35">
        <v>4.7170999999999998E-2</v>
      </c>
      <c r="O35">
        <v>5.1713000000000002E-2</v>
      </c>
      <c r="P35">
        <v>5.6411000000000003E-2</v>
      </c>
      <c r="Q35">
        <v>6.1312999999999999E-2</v>
      </c>
      <c r="R35">
        <v>6.6289000000000001E-2</v>
      </c>
      <c r="S35">
        <v>7.1549000000000001E-2</v>
      </c>
      <c r="T35">
        <v>7.7276999999999998E-2</v>
      </c>
      <c r="U35">
        <v>8.3154000000000006E-2</v>
      </c>
      <c r="V35">
        <v>8.9199000000000001E-2</v>
      </c>
      <c r="W35">
        <v>9.5702999999999996E-2</v>
      </c>
      <c r="X35">
        <v>0.10258</v>
      </c>
      <c r="Y35">
        <v>0.109815</v>
      </c>
      <c r="Z35">
        <v>0.11763800000000001</v>
      </c>
      <c r="AA35">
        <v>0.12590699999999999</v>
      </c>
      <c r="AB35">
        <v>0.134794</v>
      </c>
      <c r="AC35">
        <v>0.143706</v>
      </c>
      <c r="AD35">
        <v>0.15309500000000001</v>
      </c>
      <c r="AE35">
        <v>0.16265199999999999</v>
      </c>
      <c r="AF35">
        <v>0.17255000000000001</v>
      </c>
      <c r="AG35">
        <v>0.183171</v>
      </c>
      <c r="AH35">
        <v>0.194604</v>
      </c>
      <c r="AI35">
        <v>0.20696000000000001</v>
      </c>
      <c r="AJ35" s="34">
        <v>0.129</v>
      </c>
    </row>
    <row r="36" spans="1:36">
      <c r="A36" t="s">
        <v>519</v>
      </c>
      <c r="B36" t="s">
        <v>737</v>
      </c>
      <c r="C36" t="s">
        <v>1407</v>
      </c>
      <c r="D36" t="s">
        <v>719</v>
      </c>
      <c r="E36">
        <v>3.8600000000000001E-3</v>
      </c>
      <c r="F36">
        <v>8.2190000000000006E-3</v>
      </c>
      <c r="G36">
        <v>1.3495E-2</v>
      </c>
      <c r="H36">
        <v>1.8939999999999999E-2</v>
      </c>
      <c r="I36">
        <v>2.4531000000000001E-2</v>
      </c>
      <c r="J36">
        <v>3.0138000000000002E-2</v>
      </c>
      <c r="K36">
        <v>3.5383999999999999E-2</v>
      </c>
      <c r="L36">
        <v>4.027E-2</v>
      </c>
      <c r="M36">
        <v>4.5076999999999999E-2</v>
      </c>
      <c r="N36">
        <v>4.9907E-2</v>
      </c>
      <c r="O36">
        <v>5.4896E-2</v>
      </c>
      <c r="P36">
        <v>6.0041999999999998E-2</v>
      </c>
      <c r="Q36">
        <v>6.54E-2</v>
      </c>
      <c r="R36">
        <v>7.0827000000000001E-2</v>
      </c>
      <c r="S36">
        <v>7.6567999999999997E-2</v>
      </c>
      <c r="T36">
        <v>8.2784999999999997E-2</v>
      </c>
      <c r="U36">
        <v>8.9194999999999997E-2</v>
      </c>
      <c r="V36">
        <v>9.5802999999999999E-2</v>
      </c>
      <c r="W36">
        <v>0.102856</v>
      </c>
      <c r="X36">
        <v>0.110317</v>
      </c>
      <c r="Y36">
        <v>0.11816400000000001</v>
      </c>
      <c r="Z36">
        <v>0.12664400000000001</v>
      </c>
      <c r="AA36">
        <v>0.13560700000000001</v>
      </c>
      <c r="AB36">
        <v>0.145236</v>
      </c>
      <c r="AC36">
        <v>0.154893</v>
      </c>
      <c r="AD36">
        <v>0.16506599999999999</v>
      </c>
      <c r="AE36">
        <v>0.17541899999999999</v>
      </c>
      <c r="AF36">
        <v>0.18614</v>
      </c>
      <c r="AG36">
        <v>0.19764200000000001</v>
      </c>
      <c r="AH36">
        <v>0.21002999999999999</v>
      </c>
      <c r="AI36">
        <v>0.223412</v>
      </c>
      <c r="AJ36" s="34">
        <v>0.14499999999999999</v>
      </c>
    </row>
    <row r="37" spans="1:36">
      <c r="A37" t="s">
        <v>517</v>
      </c>
      <c r="B37" t="s">
        <v>738</v>
      </c>
      <c r="C37" t="s">
        <v>1408</v>
      </c>
      <c r="D37" t="s">
        <v>719</v>
      </c>
      <c r="E37">
        <v>3.6250000000000002E-3</v>
      </c>
      <c r="F37">
        <v>7.7190000000000002E-3</v>
      </c>
      <c r="G37">
        <v>1.2674E-2</v>
      </c>
      <c r="H37">
        <v>1.7787000000000001E-2</v>
      </c>
      <c r="I37">
        <v>2.3037999999999999E-2</v>
      </c>
      <c r="J37">
        <v>2.8303999999999999E-2</v>
      </c>
      <c r="K37">
        <v>3.3230000000000003E-2</v>
      </c>
      <c r="L37">
        <v>3.7817999999999997E-2</v>
      </c>
      <c r="M37">
        <v>4.2333000000000003E-2</v>
      </c>
      <c r="N37">
        <v>4.6869000000000001E-2</v>
      </c>
      <c r="O37">
        <v>5.1554000000000003E-2</v>
      </c>
      <c r="P37">
        <v>5.6387E-2</v>
      </c>
      <c r="Q37">
        <v>6.1419000000000001E-2</v>
      </c>
      <c r="R37">
        <v>6.6516000000000006E-2</v>
      </c>
      <c r="S37">
        <v>7.1906999999999999E-2</v>
      </c>
      <c r="T37">
        <v>7.7745999999999996E-2</v>
      </c>
      <c r="U37">
        <v>8.3765999999999993E-2</v>
      </c>
      <c r="V37">
        <v>8.9970999999999995E-2</v>
      </c>
      <c r="W37">
        <v>9.6595E-2</v>
      </c>
      <c r="X37">
        <v>0.103602</v>
      </c>
      <c r="Y37">
        <v>0.110972</v>
      </c>
      <c r="Z37">
        <v>0.118936</v>
      </c>
      <c r="AA37">
        <v>0.12735299999999999</v>
      </c>
      <c r="AB37">
        <v>0.13639599999999999</v>
      </c>
      <c r="AC37">
        <v>0.14546500000000001</v>
      </c>
      <c r="AD37">
        <v>0.15501799999999999</v>
      </c>
      <c r="AE37">
        <v>0.164742</v>
      </c>
      <c r="AF37">
        <v>0.17480999999999999</v>
      </c>
      <c r="AG37">
        <v>0.185612</v>
      </c>
      <c r="AH37">
        <v>0.197246</v>
      </c>
      <c r="AI37">
        <v>0.209813</v>
      </c>
      <c r="AJ37" s="34">
        <v>0.14499999999999999</v>
      </c>
    </row>
    <row r="38" spans="1:36">
      <c r="A38" t="s">
        <v>521</v>
      </c>
      <c r="B38" t="s">
        <v>739</v>
      </c>
      <c r="C38" t="s">
        <v>1409</v>
      </c>
      <c r="D38" t="s">
        <v>719</v>
      </c>
      <c r="E38">
        <v>5.9309999999999996E-3</v>
      </c>
      <c r="F38">
        <v>1.2626999999999999E-2</v>
      </c>
      <c r="G38">
        <v>2.0733000000000001E-2</v>
      </c>
      <c r="H38">
        <v>2.9097000000000001E-2</v>
      </c>
      <c r="I38">
        <v>3.7686999999999998E-2</v>
      </c>
      <c r="J38">
        <v>4.6300000000000001E-2</v>
      </c>
      <c r="K38">
        <v>5.4358999999999998E-2</v>
      </c>
      <c r="L38">
        <v>6.1865000000000003E-2</v>
      </c>
      <c r="M38">
        <v>6.9250000000000006E-2</v>
      </c>
      <c r="N38">
        <v>7.6671000000000003E-2</v>
      </c>
      <c r="O38">
        <v>8.4334999999999993E-2</v>
      </c>
      <c r="P38">
        <v>9.2241000000000004E-2</v>
      </c>
      <c r="Q38">
        <v>0.10047200000000001</v>
      </c>
      <c r="R38">
        <v>0.10881</v>
      </c>
      <c r="S38">
        <v>0.117629</v>
      </c>
      <c r="T38">
        <v>0.12717999999999999</v>
      </c>
      <c r="U38">
        <v>0.13702900000000001</v>
      </c>
      <c r="V38">
        <v>0.147179</v>
      </c>
      <c r="W38">
        <v>0.15801499999999999</v>
      </c>
      <c r="X38">
        <v>0.16947699999999999</v>
      </c>
      <c r="Y38">
        <v>0.181532</v>
      </c>
      <c r="Z38">
        <v>0.19456100000000001</v>
      </c>
      <c r="AA38">
        <v>0.20832999999999999</v>
      </c>
      <c r="AB38">
        <v>0.22312299999999999</v>
      </c>
      <c r="AC38">
        <v>0.237958</v>
      </c>
      <c r="AD38">
        <v>0.25358599999999998</v>
      </c>
      <c r="AE38">
        <v>0.26949200000000001</v>
      </c>
      <c r="AF38">
        <v>0.28596199999999999</v>
      </c>
      <c r="AG38">
        <v>0.30363299999999999</v>
      </c>
      <c r="AH38">
        <v>0.32266400000000001</v>
      </c>
      <c r="AI38">
        <v>0.34322200000000003</v>
      </c>
      <c r="AJ38" s="34">
        <v>0.14499999999999999</v>
      </c>
    </row>
    <row r="39" spans="1:36">
      <c r="A39" t="s">
        <v>740</v>
      </c>
      <c r="B39" t="s">
        <v>741</v>
      </c>
      <c r="C39" t="s">
        <v>1410</v>
      </c>
      <c r="D39" t="s">
        <v>719</v>
      </c>
      <c r="E39">
        <v>51.540877999999999</v>
      </c>
      <c r="F39">
        <v>52.831715000000003</v>
      </c>
      <c r="G39">
        <v>54.758040999999999</v>
      </c>
      <c r="H39">
        <v>55.932628999999999</v>
      </c>
      <c r="I39">
        <v>57.350430000000003</v>
      </c>
      <c r="J39">
        <v>58.815109</v>
      </c>
      <c r="K39">
        <v>59.933838000000002</v>
      </c>
      <c r="L39">
        <v>60.935946999999999</v>
      </c>
      <c r="M39">
        <v>62.050060000000002</v>
      </c>
      <c r="N39">
        <v>63.214333000000003</v>
      </c>
      <c r="O39">
        <v>64.541161000000002</v>
      </c>
      <c r="P39">
        <v>65.944243999999998</v>
      </c>
      <c r="Q39">
        <v>67.470680000000002</v>
      </c>
      <c r="R39">
        <v>68.894958000000003</v>
      </c>
      <c r="S39">
        <v>70.468140000000005</v>
      </c>
      <c r="T39">
        <v>72.304412999999997</v>
      </c>
      <c r="U39">
        <v>74.11515</v>
      </c>
      <c r="V39">
        <v>75.951415999999995</v>
      </c>
      <c r="W39">
        <v>77.906181000000004</v>
      </c>
      <c r="X39">
        <v>80.080230999999998</v>
      </c>
      <c r="Y39">
        <v>82.249786</v>
      </c>
      <c r="Z39">
        <v>84.627112999999994</v>
      </c>
      <c r="AA39">
        <v>87.123671999999999</v>
      </c>
      <c r="AB39">
        <v>89.885834000000003</v>
      </c>
      <c r="AC39">
        <v>92.497275999999999</v>
      </c>
      <c r="AD39">
        <v>95.200439000000003</v>
      </c>
      <c r="AE39">
        <v>97.767455999999996</v>
      </c>
      <c r="AF39">
        <v>100.33699799999999</v>
      </c>
      <c r="AG39">
        <v>103.095596</v>
      </c>
      <c r="AH39">
        <v>106.039688</v>
      </c>
      <c r="AI39">
        <v>109.19001799999999</v>
      </c>
      <c r="AJ39" s="34">
        <v>2.5000000000000001E-2</v>
      </c>
    </row>
    <row r="40" spans="1:36">
      <c r="A40" t="s">
        <v>742</v>
      </c>
    </row>
    <row r="41" spans="1:36">
      <c r="A41" t="s">
        <v>373</v>
      </c>
      <c r="B41" t="s">
        <v>743</v>
      </c>
      <c r="C41" t="s">
        <v>1411</v>
      </c>
      <c r="D41" t="s">
        <v>719</v>
      </c>
      <c r="E41">
        <v>160.74234000000001</v>
      </c>
      <c r="F41">
        <v>164.693558</v>
      </c>
      <c r="G41">
        <v>170.25006099999999</v>
      </c>
      <c r="H41">
        <v>173.45579499999999</v>
      </c>
      <c r="I41">
        <v>177.35992400000001</v>
      </c>
      <c r="J41">
        <v>181.35458399999999</v>
      </c>
      <c r="K41">
        <v>183.780869</v>
      </c>
      <c r="L41">
        <v>185.086884</v>
      </c>
      <c r="M41">
        <v>185.88377399999999</v>
      </c>
      <c r="N41">
        <v>186.217941</v>
      </c>
      <c r="O41">
        <v>186.649078</v>
      </c>
      <c r="P41">
        <v>187.107574</v>
      </c>
      <c r="Q41">
        <v>187.66241500000001</v>
      </c>
      <c r="R41">
        <v>187.99203499999999</v>
      </c>
      <c r="S41">
        <v>188.75500500000001</v>
      </c>
      <c r="T41">
        <v>190.17984000000001</v>
      </c>
      <c r="U41">
        <v>191.44442699999999</v>
      </c>
      <c r="V41">
        <v>192.54530299999999</v>
      </c>
      <c r="W41">
        <v>193.78573600000001</v>
      </c>
      <c r="X41">
        <v>195.14408900000001</v>
      </c>
      <c r="Y41">
        <v>196.307739</v>
      </c>
      <c r="Z41">
        <v>197.77810700000001</v>
      </c>
      <c r="AA41">
        <v>199.45315600000001</v>
      </c>
      <c r="AB41">
        <v>201.47020000000001</v>
      </c>
      <c r="AC41">
        <v>202.907623</v>
      </c>
      <c r="AD41">
        <v>204.33074999999999</v>
      </c>
      <c r="AE41">
        <v>205.217896</v>
      </c>
      <c r="AF41">
        <v>205.86509699999999</v>
      </c>
      <c r="AG41">
        <v>206.63888499999999</v>
      </c>
      <c r="AH41">
        <v>207.51411400000001</v>
      </c>
      <c r="AI41">
        <v>208.57772800000001</v>
      </c>
      <c r="AJ41" s="34">
        <v>8.9999999999999993E-3</v>
      </c>
    </row>
    <row r="42" spans="1:36">
      <c r="A42" t="s">
        <v>302</v>
      </c>
      <c r="B42" t="s">
        <v>744</v>
      </c>
      <c r="C42" t="s">
        <v>1412</v>
      </c>
      <c r="D42" t="s">
        <v>719</v>
      </c>
      <c r="E42">
        <v>0.16367399999999999</v>
      </c>
      <c r="F42">
        <v>0.14941399999999999</v>
      </c>
      <c r="G42">
        <v>0.13748099999999999</v>
      </c>
      <c r="H42">
        <v>0.12559699999999999</v>
      </c>
      <c r="I42">
        <v>0.11618100000000001</v>
      </c>
      <c r="J42">
        <v>0.108125</v>
      </c>
      <c r="K42">
        <v>0.101701</v>
      </c>
      <c r="L42">
        <v>9.7096000000000002E-2</v>
      </c>
      <c r="M42">
        <v>9.3618000000000007E-2</v>
      </c>
      <c r="N42">
        <v>9.0825000000000003E-2</v>
      </c>
      <c r="O42">
        <v>8.9443999999999996E-2</v>
      </c>
      <c r="P42">
        <v>8.8321999999999998E-2</v>
      </c>
      <c r="Q42">
        <v>8.7162000000000003E-2</v>
      </c>
      <c r="R42">
        <v>8.6112999999999995E-2</v>
      </c>
      <c r="S42">
        <v>8.5427000000000003E-2</v>
      </c>
      <c r="T42">
        <v>8.5232000000000002E-2</v>
      </c>
      <c r="U42">
        <v>8.4828000000000001E-2</v>
      </c>
      <c r="V42">
        <v>8.4626999999999994E-2</v>
      </c>
      <c r="W42">
        <v>8.4641999999999995E-2</v>
      </c>
      <c r="X42">
        <v>8.4828000000000001E-2</v>
      </c>
      <c r="Y42">
        <v>8.4857000000000002E-2</v>
      </c>
      <c r="Z42">
        <v>8.5285E-2</v>
      </c>
      <c r="AA42">
        <v>8.5616999999999999E-2</v>
      </c>
      <c r="AB42">
        <v>8.6119000000000001E-2</v>
      </c>
      <c r="AC42">
        <v>8.6636000000000005E-2</v>
      </c>
      <c r="AD42">
        <v>8.7335999999999997E-2</v>
      </c>
      <c r="AE42">
        <v>8.7975999999999999E-2</v>
      </c>
      <c r="AF42">
        <v>8.8678999999999994E-2</v>
      </c>
      <c r="AG42">
        <v>8.9556999999999998E-2</v>
      </c>
      <c r="AH42">
        <v>9.0484999999999996E-2</v>
      </c>
      <c r="AI42">
        <v>9.1512999999999997E-2</v>
      </c>
      <c r="AJ42" s="34">
        <v>-1.9E-2</v>
      </c>
    </row>
    <row r="43" spans="1:36">
      <c r="A43" t="s">
        <v>285</v>
      </c>
      <c r="B43" t="s">
        <v>745</v>
      </c>
      <c r="C43" t="s">
        <v>1413</v>
      </c>
      <c r="D43" t="s">
        <v>719</v>
      </c>
      <c r="E43">
        <v>3.3450000000000001E-2</v>
      </c>
      <c r="F43">
        <v>3.7316000000000002E-2</v>
      </c>
      <c r="G43">
        <v>4.1474999999999998E-2</v>
      </c>
      <c r="H43">
        <v>4.4704000000000001E-2</v>
      </c>
      <c r="I43">
        <v>4.7662999999999997E-2</v>
      </c>
      <c r="J43">
        <v>5.0243000000000003E-2</v>
      </c>
      <c r="K43">
        <v>5.2096999999999997E-2</v>
      </c>
      <c r="L43">
        <v>5.3384000000000001E-2</v>
      </c>
      <c r="M43">
        <v>5.4332999999999999E-2</v>
      </c>
      <c r="N43">
        <v>5.4955999999999998E-2</v>
      </c>
      <c r="O43">
        <v>5.5497999999999999E-2</v>
      </c>
      <c r="P43">
        <v>5.5923E-2</v>
      </c>
      <c r="Q43">
        <v>5.6269E-2</v>
      </c>
      <c r="R43">
        <v>5.6578999999999997E-2</v>
      </c>
      <c r="S43">
        <v>5.7103000000000001E-2</v>
      </c>
      <c r="T43">
        <v>5.7867000000000002E-2</v>
      </c>
      <c r="U43">
        <v>5.8554000000000002E-2</v>
      </c>
      <c r="V43">
        <v>5.9261000000000001E-2</v>
      </c>
      <c r="W43">
        <v>6.012E-2</v>
      </c>
      <c r="X43">
        <v>6.1075999999999998E-2</v>
      </c>
      <c r="Y43">
        <v>6.2068999999999999E-2</v>
      </c>
      <c r="Z43">
        <v>6.3270999999999994E-2</v>
      </c>
      <c r="AA43">
        <v>6.4588999999999994E-2</v>
      </c>
      <c r="AB43">
        <v>6.6087000000000007E-2</v>
      </c>
      <c r="AC43">
        <v>6.7456000000000002E-2</v>
      </c>
      <c r="AD43">
        <v>6.8887000000000004E-2</v>
      </c>
      <c r="AE43">
        <v>7.0239999999999997E-2</v>
      </c>
      <c r="AF43">
        <v>7.1601999999999999E-2</v>
      </c>
      <c r="AG43">
        <v>7.3094000000000006E-2</v>
      </c>
      <c r="AH43">
        <v>7.4689000000000005E-2</v>
      </c>
      <c r="AI43">
        <v>7.6420000000000002E-2</v>
      </c>
      <c r="AJ43" s="34">
        <v>2.8000000000000001E-2</v>
      </c>
    </row>
    <row r="44" spans="1:36">
      <c r="A44" t="s">
        <v>283</v>
      </c>
      <c r="B44" t="s">
        <v>746</v>
      </c>
      <c r="C44" t="s">
        <v>1414</v>
      </c>
      <c r="D44" t="s">
        <v>719</v>
      </c>
      <c r="E44">
        <v>1.935392</v>
      </c>
      <c r="F44">
        <v>2.0080930000000001</v>
      </c>
      <c r="G44">
        <v>2.077585</v>
      </c>
      <c r="H44">
        <v>2.0947990000000001</v>
      </c>
      <c r="I44">
        <v>2.0994199999999998</v>
      </c>
      <c r="J44">
        <v>2.0933250000000001</v>
      </c>
      <c r="K44">
        <v>2.0664760000000002</v>
      </c>
      <c r="L44">
        <v>2.0307599999999999</v>
      </c>
      <c r="M44">
        <v>1.9947900000000001</v>
      </c>
      <c r="N44">
        <v>1.9591369999999999</v>
      </c>
      <c r="O44">
        <v>1.930417</v>
      </c>
      <c r="P44">
        <v>1.9092359999999999</v>
      </c>
      <c r="Q44">
        <v>1.900709</v>
      </c>
      <c r="R44">
        <v>1.904166</v>
      </c>
      <c r="S44">
        <v>1.9262550000000001</v>
      </c>
      <c r="T44">
        <v>1.9688399999999999</v>
      </c>
      <c r="U44">
        <v>2.021522</v>
      </c>
      <c r="V44">
        <v>2.085245</v>
      </c>
      <c r="W44">
        <v>2.161508</v>
      </c>
      <c r="X44">
        <v>2.2523930000000001</v>
      </c>
      <c r="Y44">
        <v>2.3585590000000001</v>
      </c>
      <c r="Z44">
        <v>2.486901</v>
      </c>
      <c r="AA44">
        <v>2.6355900000000001</v>
      </c>
      <c r="AB44">
        <v>2.8080120000000002</v>
      </c>
      <c r="AC44">
        <v>2.9925440000000001</v>
      </c>
      <c r="AD44">
        <v>3.2017600000000002</v>
      </c>
      <c r="AE44">
        <v>3.42943</v>
      </c>
      <c r="AF44">
        <v>3.6783540000000001</v>
      </c>
      <c r="AG44">
        <v>3.954189</v>
      </c>
      <c r="AH44">
        <v>4.2648529999999996</v>
      </c>
      <c r="AI44">
        <v>4.6132759999999999</v>
      </c>
      <c r="AJ44" s="34">
        <v>2.9000000000000001E-2</v>
      </c>
    </row>
    <row r="45" spans="1:36">
      <c r="A45" t="s">
        <v>513</v>
      </c>
      <c r="B45" t="s">
        <v>747</v>
      </c>
      <c r="C45" t="s">
        <v>1415</v>
      </c>
      <c r="D45" t="s">
        <v>719</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17</v>
      </c>
    </row>
    <row r="46" spans="1:36">
      <c r="A46" t="s">
        <v>515</v>
      </c>
      <c r="B46" t="s">
        <v>748</v>
      </c>
      <c r="C46" t="s">
        <v>1416</v>
      </c>
      <c r="D46" t="s">
        <v>719</v>
      </c>
      <c r="E46">
        <v>1.15E-3</v>
      </c>
      <c r="F46">
        <v>2.3010000000000001E-3</v>
      </c>
      <c r="G46">
        <v>3.689E-3</v>
      </c>
      <c r="H46">
        <v>5.1339999999999997E-3</v>
      </c>
      <c r="I46">
        <v>6.6420000000000003E-3</v>
      </c>
      <c r="J46">
        <v>8.1779999999999995E-3</v>
      </c>
      <c r="K46">
        <v>9.6419999999999995E-3</v>
      </c>
      <c r="L46">
        <v>1.1039E-2</v>
      </c>
      <c r="M46">
        <v>1.2421E-2</v>
      </c>
      <c r="N46">
        <v>1.379E-2</v>
      </c>
      <c r="O46">
        <v>1.5162999999999999E-2</v>
      </c>
      <c r="P46">
        <v>1.6513E-2</v>
      </c>
      <c r="Q46">
        <v>1.7829000000000001E-2</v>
      </c>
      <c r="R46">
        <v>1.9057999999999999E-2</v>
      </c>
      <c r="S46">
        <v>2.0261999999999999E-2</v>
      </c>
      <c r="T46">
        <v>2.1472000000000002E-2</v>
      </c>
      <c r="U46">
        <v>2.2612E-2</v>
      </c>
      <c r="V46">
        <v>2.3708E-2</v>
      </c>
      <c r="W46">
        <v>2.4840999999999998E-2</v>
      </c>
      <c r="X46">
        <v>2.6009999999999998E-2</v>
      </c>
      <c r="Y46">
        <v>2.7150000000000001E-2</v>
      </c>
      <c r="Z46">
        <v>2.8354000000000001E-2</v>
      </c>
      <c r="AA46">
        <v>2.9631000000000001E-2</v>
      </c>
      <c r="AB46">
        <v>3.0995999999999999E-2</v>
      </c>
      <c r="AC46">
        <v>3.2318E-2</v>
      </c>
      <c r="AD46">
        <v>3.3686000000000001E-2</v>
      </c>
      <c r="AE46">
        <v>3.5028999999999998E-2</v>
      </c>
      <c r="AF46">
        <v>3.6401000000000003E-2</v>
      </c>
      <c r="AG46">
        <v>3.7858999999999997E-2</v>
      </c>
      <c r="AH46">
        <v>3.9392000000000003E-2</v>
      </c>
      <c r="AI46">
        <v>4.1021000000000002E-2</v>
      </c>
      <c r="AJ46" s="34">
        <v>0.127</v>
      </c>
    </row>
    <row r="47" spans="1:36">
      <c r="A47" t="s">
        <v>519</v>
      </c>
      <c r="B47" t="s">
        <v>749</v>
      </c>
      <c r="C47" t="s">
        <v>1417</v>
      </c>
      <c r="D47" t="s">
        <v>719</v>
      </c>
      <c r="E47">
        <v>2.284E-3</v>
      </c>
      <c r="F47">
        <v>3.9769999999999996E-3</v>
      </c>
      <c r="G47">
        <v>6.0419999999999996E-3</v>
      </c>
      <c r="H47">
        <v>8.1840000000000003E-3</v>
      </c>
      <c r="I47">
        <v>1.0418E-2</v>
      </c>
      <c r="J47">
        <v>1.2688E-2</v>
      </c>
      <c r="K47">
        <v>1.4844E-2</v>
      </c>
      <c r="L47">
        <v>1.6896999999999999E-2</v>
      </c>
      <c r="M47">
        <v>1.8922000000000001E-2</v>
      </c>
      <c r="N47">
        <v>2.0923000000000001E-2</v>
      </c>
      <c r="O47">
        <v>2.2925000000000001E-2</v>
      </c>
      <c r="P47">
        <v>2.4889000000000001E-2</v>
      </c>
      <c r="Q47">
        <v>2.6797000000000001E-2</v>
      </c>
      <c r="R47">
        <v>2.8576000000000001E-2</v>
      </c>
      <c r="S47">
        <v>3.0318000000000001E-2</v>
      </c>
      <c r="T47">
        <v>3.2076E-2</v>
      </c>
      <c r="U47">
        <v>3.3746999999999999E-2</v>
      </c>
      <c r="V47">
        <v>3.5371E-2</v>
      </c>
      <c r="W47">
        <v>3.7024000000000001E-2</v>
      </c>
      <c r="X47">
        <v>3.8717000000000001E-2</v>
      </c>
      <c r="Y47">
        <v>4.0389000000000001E-2</v>
      </c>
      <c r="Z47">
        <v>4.2192E-2</v>
      </c>
      <c r="AA47">
        <v>4.4082000000000003E-2</v>
      </c>
      <c r="AB47">
        <v>4.6103999999999999E-2</v>
      </c>
      <c r="AC47">
        <v>4.8059999999999999E-2</v>
      </c>
      <c r="AD47">
        <v>5.0085999999999999E-2</v>
      </c>
      <c r="AE47">
        <v>5.2075000000000003E-2</v>
      </c>
      <c r="AF47">
        <v>5.4107000000000002E-2</v>
      </c>
      <c r="AG47">
        <v>5.6265999999999997E-2</v>
      </c>
      <c r="AH47">
        <v>5.8538E-2</v>
      </c>
      <c r="AI47">
        <v>6.0951999999999999E-2</v>
      </c>
      <c r="AJ47" s="34">
        <v>0.11600000000000001</v>
      </c>
    </row>
    <row r="48" spans="1:36">
      <c r="A48" t="s">
        <v>517</v>
      </c>
      <c r="B48" t="s">
        <v>750</v>
      </c>
      <c r="C48" t="s">
        <v>1418</v>
      </c>
      <c r="D48" t="s">
        <v>719</v>
      </c>
      <c r="E48">
        <v>2.5300000000000001E-3</v>
      </c>
      <c r="F48">
        <v>4.3959999999999997E-3</v>
      </c>
      <c r="G48">
        <v>6.672E-3</v>
      </c>
      <c r="H48">
        <v>9.0340000000000004E-3</v>
      </c>
      <c r="I48">
        <v>1.1495999999999999E-2</v>
      </c>
      <c r="J48">
        <v>1.3998E-2</v>
      </c>
      <c r="K48">
        <v>1.6375000000000001E-2</v>
      </c>
      <c r="L48">
        <v>1.8637000000000001E-2</v>
      </c>
      <c r="M48">
        <v>2.0868999999999999E-2</v>
      </c>
      <c r="N48">
        <v>2.3074000000000001E-2</v>
      </c>
      <c r="O48">
        <v>2.528E-2</v>
      </c>
      <c r="P48">
        <v>2.7442999999999999E-2</v>
      </c>
      <c r="Q48">
        <v>2.9545999999999999E-2</v>
      </c>
      <c r="R48">
        <v>3.1505999999999999E-2</v>
      </c>
      <c r="S48">
        <v>3.3425999999999997E-2</v>
      </c>
      <c r="T48">
        <v>3.5362999999999999E-2</v>
      </c>
      <c r="U48">
        <v>3.7204000000000001E-2</v>
      </c>
      <c r="V48">
        <v>3.8995000000000002E-2</v>
      </c>
      <c r="W48">
        <v>4.0815999999999998E-2</v>
      </c>
      <c r="X48">
        <v>4.2680999999999997E-2</v>
      </c>
      <c r="Y48">
        <v>4.4525000000000002E-2</v>
      </c>
      <c r="Z48">
        <v>4.6511999999999998E-2</v>
      </c>
      <c r="AA48">
        <v>4.8594999999999999E-2</v>
      </c>
      <c r="AB48">
        <v>5.0824000000000001E-2</v>
      </c>
      <c r="AC48">
        <v>5.2979999999999999E-2</v>
      </c>
      <c r="AD48">
        <v>5.5213999999999999E-2</v>
      </c>
      <c r="AE48">
        <v>5.7405999999999999E-2</v>
      </c>
      <c r="AF48">
        <v>5.9645999999999998E-2</v>
      </c>
      <c r="AG48">
        <v>6.2025999999999998E-2</v>
      </c>
      <c r="AH48">
        <v>6.4530000000000004E-2</v>
      </c>
      <c r="AI48">
        <v>6.7191000000000001E-2</v>
      </c>
      <c r="AJ48" s="34">
        <v>0.11600000000000001</v>
      </c>
    </row>
    <row r="49" spans="1:36">
      <c r="A49" t="s">
        <v>521</v>
      </c>
      <c r="B49" t="s">
        <v>751</v>
      </c>
      <c r="C49" t="s">
        <v>1419</v>
      </c>
      <c r="D49" t="s">
        <v>719</v>
      </c>
      <c r="E49">
        <v>2.8630000000000001E-3</v>
      </c>
      <c r="F49">
        <v>5.1510000000000002E-3</v>
      </c>
      <c r="G49">
        <v>7.9419999999999994E-3</v>
      </c>
      <c r="H49">
        <v>1.0843E-2</v>
      </c>
      <c r="I49">
        <v>1.3868999999999999E-2</v>
      </c>
      <c r="J49">
        <v>1.6945999999999999E-2</v>
      </c>
      <c r="K49">
        <v>1.9872999999999998E-2</v>
      </c>
      <c r="L49">
        <v>2.266E-2</v>
      </c>
      <c r="M49">
        <v>2.5413000000000002E-2</v>
      </c>
      <c r="N49">
        <v>2.8133999999999999E-2</v>
      </c>
      <c r="O49">
        <v>3.0856999999999999E-2</v>
      </c>
      <c r="P49">
        <v>3.3530999999999998E-2</v>
      </c>
      <c r="Q49">
        <v>3.6129000000000001E-2</v>
      </c>
      <c r="R49">
        <v>3.8554999999999999E-2</v>
      </c>
      <c r="S49">
        <v>4.0927999999999999E-2</v>
      </c>
      <c r="T49">
        <v>4.3319000000000003E-2</v>
      </c>
      <c r="U49">
        <v>4.5588999999999998E-2</v>
      </c>
      <c r="V49">
        <v>4.7791E-2</v>
      </c>
      <c r="W49">
        <v>5.0037999999999999E-2</v>
      </c>
      <c r="X49">
        <v>5.2339999999999998E-2</v>
      </c>
      <c r="Y49">
        <v>5.4609999999999999E-2</v>
      </c>
      <c r="Z49">
        <v>5.7045999999999999E-2</v>
      </c>
      <c r="AA49">
        <v>5.9604999999999998E-2</v>
      </c>
      <c r="AB49">
        <v>6.2343000000000003E-2</v>
      </c>
      <c r="AC49">
        <v>6.4991999999999994E-2</v>
      </c>
      <c r="AD49">
        <v>6.7735000000000004E-2</v>
      </c>
      <c r="AE49">
        <v>7.0427000000000003E-2</v>
      </c>
      <c r="AF49">
        <v>7.3178999999999994E-2</v>
      </c>
      <c r="AG49">
        <v>7.6103000000000004E-2</v>
      </c>
      <c r="AH49">
        <v>7.9177999999999998E-2</v>
      </c>
      <c r="AI49">
        <v>8.2445000000000004E-2</v>
      </c>
      <c r="AJ49" s="34">
        <v>0.11899999999999999</v>
      </c>
    </row>
    <row r="50" spans="1:36">
      <c r="A50" t="s">
        <v>752</v>
      </c>
      <c r="B50" t="s">
        <v>753</v>
      </c>
      <c r="C50" t="s">
        <v>1420</v>
      </c>
      <c r="D50" t="s">
        <v>719</v>
      </c>
      <c r="E50">
        <v>162.88360599999999</v>
      </c>
      <c r="F50">
        <v>166.903976</v>
      </c>
      <c r="G50">
        <v>172.531082</v>
      </c>
      <c r="H50">
        <v>175.754074</v>
      </c>
      <c r="I50">
        <v>179.66537500000001</v>
      </c>
      <c r="J50">
        <v>183.657791</v>
      </c>
      <c r="K50">
        <v>186.06140099999999</v>
      </c>
      <c r="L50">
        <v>187.337219</v>
      </c>
      <c r="M50">
        <v>188.103577</v>
      </c>
      <c r="N50">
        <v>188.40834000000001</v>
      </c>
      <c r="O50">
        <v>188.81806900000001</v>
      </c>
      <c r="P50">
        <v>189.26286300000001</v>
      </c>
      <c r="Q50">
        <v>189.81662</v>
      </c>
      <c r="R50">
        <v>190.15570099999999</v>
      </c>
      <c r="S50">
        <v>190.94825700000001</v>
      </c>
      <c r="T50">
        <v>192.42334</v>
      </c>
      <c r="U50">
        <v>193.74783300000001</v>
      </c>
      <c r="V50">
        <v>194.91963200000001</v>
      </c>
      <c r="W50">
        <v>196.24423200000001</v>
      </c>
      <c r="X50">
        <v>197.702179</v>
      </c>
      <c r="Y50">
        <v>198.97949199999999</v>
      </c>
      <c r="Z50">
        <v>200.58725000000001</v>
      </c>
      <c r="AA50">
        <v>202.420151</v>
      </c>
      <c r="AB50">
        <v>204.620316</v>
      </c>
      <c r="AC50">
        <v>206.25250199999999</v>
      </c>
      <c r="AD50">
        <v>207.89480599999999</v>
      </c>
      <c r="AE50">
        <v>209.01950099999999</v>
      </c>
      <c r="AF50">
        <v>209.92610199999999</v>
      </c>
      <c r="AG50">
        <v>210.987549</v>
      </c>
      <c r="AH50">
        <v>212.185318</v>
      </c>
      <c r="AI50">
        <v>213.61003099999999</v>
      </c>
      <c r="AJ50" s="34">
        <v>8.9999999999999993E-3</v>
      </c>
    </row>
    <row r="51" spans="1:36">
      <c r="A51" t="s">
        <v>754</v>
      </c>
      <c r="B51" t="s">
        <v>755</v>
      </c>
      <c r="C51" t="s">
        <v>1421</v>
      </c>
      <c r="D51" t="s">
        <v>719</v>
      </c>
      <c r="E51">
        <v>274.54852299999999</v>
      </c>
      <c r="F51">
        <v>282.814301</v>
      </c>
      <c r="G51">
        <v>293.312073</v>
      </c>
      <c r="H51">
        <v>299.26715100000001</v>
      </c>
      <c r="I51">
        <v>306.24047899999999</v>
      </c>
      <c r="J51">
        <v>313.39068600000002</v>
      </c>
      <c r="K51">
        <v>318.203217</v>
      </c>
      <c r="L51">
        <v>321.866241</v>
      </c>
      <c r="M51">
        <v>325.49926799999997</v>
      </c>
      <c r="N51">
        <v>328.91821299999998</v>
      </c>
      <c r="O51">
        <v>332.877411</v>
      </c>
      <c r="P51">
        <v>337.04809599999999</v>
      </c>
      <c r="Q51">
        <v>341.41857900000002</v>
      </c>
      <c r="R51">
        <v>345.24200400000001</v>
      </c>
      <c r="S51">
        <v>349.75079299999999</v>
      </c>
      <c r="T51">
        <v>355.34707600000002</v>
      </c>
      <c r="U51">
        <v>360.47274800000002</v>
      </c>
      <c r="V51">
        <v>365.30658</v>
      </c>
      <c r="W51">
        <v>370.46896400000003</v>
      </c>
      <c r="X51">
        <v>375.98138399999999</v>
      </c>
      <c r="Y51">
        <v>381.016144</v>
      </c>
      <c r="Z51">
        <v>386.70742799999999</v>
      </c>
      <c r="AA51">
        <v>392.79382299999997</v>
      </c>
      <c r="AB51">
        <v>399.70004299999999</v>
      </c>
      <c r="AC51">
        <v>405.647491</v>
      </c>
      <c r="AD51">
        <v>411.79632600000002</v>
      </c>
      <c r="AE51">
        <v>417.06875600000001</v>
      </c>
      <c r="AF51">
        <v>422.227417</v>
      </c>
      <c r="AG51">
        <v>428.00329599999998</v>
      </c>
      <c r="AH51">
        <v>434.116241</v>
      </c>
      <c r="AI51">
        <v>440.78909299999998</v>
      </c>
      <c r="AJ51" s="34">
        <v>1.6E-2</v>
      </c>
    </row>
    <row r="52" spans="1:36">
      <c r="A52" t="s">
        <v>756</v>
      </c>
    </row>
    <row r="53" spans="1:36">
      <c r="A53" t="s">
        <v>717</v>
      </c>
    </row>
    <row r="54" spans="1:36">
      <c r="A54" t="s">
        <v>373</v>
      </c>
      <c r="B54" t="s">
        <v>757</v>
      </c>
      <c r="C54" t="s">
        <v>1422</v>
      </c>
      <c r="D54" t="s">
        <v>399</v>
      </c>
      <c r="E54">
        <v>425.514252</v>
      </c>
      <c r="F54">
        <v>440.58371</v>
      </c>
      <c r="G54">
        <v>455.045502</v>
      </c>
      <c r="H54">
        <v>459.36520400000001</v>
      </c>
      <c r="I54">
        <v>463.56277499999999</v>
      </c>
      <c r="J54">
        <v>467.23700000000002</v>
      </c>
      <c r="K54">
        <v>467.36740099999997</v>
      </c>
      <c r="L54">
        <v>467.62799100000001</v>
      </c>
      <c r="M54">
        <v>470.19317599999999</v>
      </c>
      <c r="N54">
        <v>473.72711199999998</v>
      </c>
      <c r="O54">
        <v>479.00006100000002</v>
      </c>
      <c r="P54">
        <v>485.02005000000003</v>
      </c>
      <c r="Q54">
        <v>490.676849</v>
      </c>
      <c r="R54">
        <v>494.77630599999998</v>
      </c>
      <c r="S54">
        <v>499.55972300000002</v>
      </c>
      <c r="T54">
        <v>505.27166699999998</v>
      </c>
      <c r="U54">
        <v>509.22439600000001</v>
      </c>
      <c r="V54">
        <v>512.11676</v>
      </c>
      <c r="W54">
        <v>515.321594</v>
      </c>
      <c r="X54">
        <v>518.63336200000003</v>
      </c>
      <c r="Y54">
        <v>520.38464399999998</v>
      </c>
      <c r="Z54">
        <v>522.54199200000005</v>
      </c>
      <c r="AA54">
        <v>524.75317399999994</v>
      </c>
      <c r="AB54">
        <v>527.86456299999998</v>
      </c>
      <c r="AC54">
        <v>529.69793700000002</v>
      </c>
      <c r="AD54">
        <v>531.86785899999995</v>
      </c>
      <c r="AE54">
        <v>532.77288799999997</v>
      </c>
      <c r="AF54">
        <v>534.08972200000005</v>
      </c>
      <c r="AG54">
        <v>536.65716599999996</v>
      </c>
      <c r="AH54">
        <v>539.11889599999995</v>
      </c>
      <c r="AI54">
        <v>542.01916500000004</v>
      </c>
      <c r="AJ54" s="34">
        <v>8.0000000000000002E-3</v>
      </c>
    </row>
    <row r="55" spans="1:36">
      <c r="A55" t="s">
        <v>302</v>
      </c>
      <c r="B55" t="s">
        <v>758</v>
      </c>
      <c r="C55" t="s">
        <v>1423</v>
      </c>
      <c r="D55" t="s">
        <v>399</v>
      </c>
      <c r="E55">
        <v>147.042542</v>
      </c>
      <c r="F55">
        <v>149.52404799999999</v>
      </c>
      <c r="G55">
        <v>151.48608400000001</v>
      </c>
      <c r="H55">
        <v>150.229477</v>
      </c>
      <c r="I55">
        <v>149.14489699999999</v>
      </c>
      <c r="J55">
        <v>148.344055</v>
      </c>
      <c r="K55">
        <v>147.12764000000001</v>
      </c>
      <c r="L55">
        <v>146.45103499999999</v>
      </c>
      <c r="M55">
        <v>146.826538</v>
      </c>
      <c r="N55">
        <v>147.87545800000001</v>
      </c>
      <c r="O55">
        <v>149.81079099999999</v>
      </c>
      <c r="P55">
        <v>152.039917</v>
      </c>
      <c r="Q55">
        <v>154.64556899999999</v>
      </c>
      <c r="R55">
        <v>157.307999</v>
      </c>
      <c r="S55">
        <v>160.32316599999999</v>
      </c>
      <c r="T55">
        <v>163.718872</v>
      </c>
      <c r="U55">
        <v>166.90434300000001</v>
      </c>
      <c r="V55">
        <v>170.068634</v>
      </c>
      <c r="W55">
        <v>173.46829199999999</v>
      </c>
      <c r="X55">
        <v>176.86972</v>
      </c>
      <c r="Y55">
        <v>179.833527</v>
      </c>
      <c r="Z55">
        <v>183.256058</v>
      </c>
      <c r="AA55">
        <v>186.80432099999999</v>
      </c>
      <c r="AB55">
        <v>190.81556699999999</v>
      </c>
      <c r="AC55">
        <v>194.50808699999999</v>
      </c>
      <c r="AD55">
        <v>198.41192599999999</v>
      </c>
      <c r="AE55">
        <v>201.97335799999999</v>
      </c>
      <c r="AF55">
        <v>205.70529199999999</v>
      </c>
      <c r="AG55">
        <v>209.875427</v>
      </c>
      <c r="AH55">
        <v>213.98112499999999</v>
      </c>
      <c r="AI55">
        <v>218.27652</v>
      </c>
      <c r="AJ55" s="34">
        <v>1.2999999999999999E-2</v>
      </c>
    </row>
    <row r="56" spans="1:36">
      <c r="A56" t="s">
        <v>285</v>
      </c>
      <c r="B56" t="s">
        <v>759</v>
      </c>
      <c r="C56" t="s">
        <v>1424</v>
      </c>
      <c r="D56" t="s">
        <v>399</v>
      </c>
      <c r="E56">
        <v>0.13056999999999999</v>
      </c>
      <c r="F56">
        <v>0.189971</v>
      </c>
      <c r="G56">
        <v>0.25303599999999998</v>
      </c>
      <c r="H56">
        <v>0.311774</v>
      </c>
      <c r="I56">
        <v>0.37073299999999998</v>
      </c>
      <c r="J56">
        <v>0.42914099999999999</v>
      </c>
      <c r="K56">
        <v>0.48283599999999999</v>
      </c>
      <c r="L56">
        <v>0.53454900000000005</v>
      </c>
      <c r="M56">
        <v>0.58898700000000004</v>
      </c>
      <c r="N56">
        <v>0.64524099999999995</v>
      </c>
      <c r="O56">
        <v>0.70328999999999997</v>
      </c>
      <c r="P56">
        <v>0.76344199999999995</v>
      </c>
      <c r="Q56">
        <v>0.82449399999999995</v>
      </c>
      <c r="R56">
        <v>0.88470300000000002</v>
      </c>
      <c r="S56">
        <v>0.94727399999999995</v>
      </c>
      <c r="T56">
        <v>1.013298</v>
      </c>
      <c r="U56">
        <v>1.078138</v>
      </c>
      <c r="V56">
        <v>1.142968</v>
      </c>
      <c r="W56">
        <v>1.211041</v>
      </c>
      <c r="X56">
        <v>1.2814030000000001</v>
      </c>
      <c r="Y56">
        <v>1.348374</v>
      </c>
      <c r="Z56">
        <v>1.4177839999999999</v>
      </c>
      <c r="AA56">
        <v>1.4895160000000001</v>
      </c>
      <c r="AB56">
        <v>1.565205</v>
      </c>
      <c r="AC56">
        <v>1.6390960000000001</v>
      </c>
      <c r="AD56">
        <v>1.7173430000000001</v>
      </c>
      <c r="AE56">
        <v>1.794788</v>
      </c>
      <c r="AF56">
        <v>1.876933</v>
      </c>
      <c r="AG56">
        <v>1.9679009999999999</v>
      </c>
      <c r="AH56">
        <v>2.0634030000000001</v>
      </c>
      <c r="AI56">
        <v>2.16533</v>
      </c>
      <c r="AJ56" s="34">
        <v>9.8000000000000004E-2</v>
      </c>
    </row>
    <row r="57" spans="1:36">
      <c r="A57" t="s">
        <v>283</v>
      </c>
      <c r="B57" t="s">
        <v>760</v>
      </c>
      <c r="C57" t="s">
        <v>1425</v>
      </c>
      <c r="D57" t="s">
        <v>399</v>
      </c>
      <c r="E57">
        <v>7.2439000000000003E-2</v>
      </c>
      <c r="F57">
        <v>0.101301</v>
      </c>
      <c r="G57">
        <v>0.13062799999999999</v>
      </c>
      <c r="H57">
        <v>0.15598200000000001</v>
      </c>
      <c r="I57">
        <v>0.17982699999999999</v>
      </c>
      <c r="J57">
        <v>0.2019</v>
      </c>
      <c r="K57">
        <v>0.22056000000000001</v>
      </c>
      <c r="L57">
        <v>0.23733099999999999</v>
      </c>
      <c r="M57">
        <v>0.25441399999999997</v>
      </c>
      <c r="N57">
        <v>0.27134900000000001</v>
      </c>
      <c r="O57">
        <v>0.28824100000000002</v>
      </c>
      <c r="P57">
        <v>0.30485899999999999</v>
      </c>
      <c r="Q57">
        <v>0.32100000000000001</v>
      </c>
      <c r="R57">
        <v>0.33602700000000002</v>
      </c>
      <c r="S57">
        <v>0.35114099999999998</v>
      </c>
      <c r="T57">
        <v>0.36674299999999999</v>
      </c>
      <c r="U57">
        <v>0.38111800000000001</v>
      </c>
      <c r="V57">
        <v>0.39468300000000001</v>
      </c>
      <c r="W57">
        <v>0.40857300000000002</v>
      </c>
      <c r="X57">
        <v>0.42220400000000002</v>
      </c>
      <c r="Y57">
        <v>0.43360199999999999</v>
      </c>
      <c r="Z57">
        <v>0.44512000000000002</v>
      </c>
      <c r="AA57">
        <v>0.45674199999999998</v>
      </c>
      <c r="AB57">
        <v>0.46905599999999997</v>
      </c>
      <c r="AC57">
        <v>0.48045500000000002</v>
      </c>
      <c r="AD57">
        <v>0.49274600000000002</v>
      </c>
      <c r="AE57">
        <v>0.50465899999999997</v>
      </c>
      <c r="AF57">
        <v>0.51816300000000004</v>
      </c>
      <c r="AG57">
        <v>0.53425400000000001</v>
      </c>
      <c r="AH57">
        <v>0.55186900000000005</v>
      </c>
      <c r="AI57">
        <v>0.57156700000000005</v>
      </c>
      <c r="AJ57" s="34">
        <v>7.0999999999999994E-2</v>
      </c>
    </row>
    <row r="58" spans="1:36">
      <c r="A58" t="s">
        <v>513</v>
      </c>
      <c r="B58" t="s">
        <v>761</v>
      </c>
      <c r="C58" t="s">
        <v>1426</v>
      </c>
      <c r="D58" t="s">
        <v>399</v>
      </c>
      <c r="E58">
        <v>50.220936000000002</v>
      </c>
      <c r="F58">
        <v>54.809902000000001</v>
      </c>
      <c r="G58">
        <v>59.246746000000002</v>
      </c>
      <c r="H58">
        <v>62.290188000000001</v>
      </c>
      <c r="I58">
        <v>65.293396000000001</v>
      </c>
      <c r="J58">
        <v>68.233863999999997</v>
      </c>
      <c r="K58">
        <v>70.857208</v>
      </c>
      <c r="L58">
        <v>73.711028999999996</v>
      </c>
      <c r="M58">
        <v>77.058762000000002</v>
      </c>
      <c r="N58">
        <v>80.782852000000005</v>
      </c>
      <c r="O58">
        <v>84.774192999999997</v>
      </c>
      <c r="P58">
        <v>88.953711999999996</v>
      </c>
      <c r="Q58">
        <v>93.291579999999996</v>
      </c>
      <c r="R58">
        <v>97.603995999999995</v>
      </c>
      <c r="S58">
        <v>102.05886099999999</v>
      </c>
      <c r="T58">
        <v>106.791077</v>
      </c>
      <c r="U58">
        <v>111.35633900000001</v>
      </c>
      <c r="V58">
        <v>116.014099</v>
      </c>
      <c r="W58">
        <v>120.90815000000001</v>
      </c>
      <c r="X58">
        <v>126.061455</v>
      </c>
      <c r="Y58">
        <v>131.14948999999999</v>
      </c>
      <c r="Z58">
        <v>136.878174</v>
      </c>
      <c r="AA58">
        <v>143.241196</v>
      </c>
      <c r="AB58">
        <v>150.219177</v>
      </c>
      <c r="AC58">
        <v>157.17939799999999</v>
      </c>
      <c r="AD58">
        <v>164.68933100000001</v>
      </c>
      <c r="AE58">
        <v>172.22413599999999</v>
      </c>
      <c r="AF58">
        <v>180.238068</v>
      </c>
      <c r="AG58">
        <v>188.953339</v>
      </c>
      <c r="AH58">
        <v>198.01341199999999</v>
      </c>
      <c r="AI58">
        <v>207.539795</v>
      </c>
      <c r="AJ58" s="34">
        <v>4.8000000000000001E-2</v>
      </c>
    </row>
    <row r="59" spans="1:36">
      <c r="A59" t="s">
        <v>515</v>
      </c>
      <c r="B59" t="s">
        <v>762</v>
      </c>
      <c r="C59" t="s">
        <v>1427</v>
      </c>
      <c r="D59" t="s">
        <v>399</v>
      </c>
      <c r="E59">
        <v>2.8212000000000001E-2</v>
      </c>
      <c r="F59">
        <v>5.4613000000000002E-2</v>
      </c>
      <c r="G59">
        <v>8.473E-2</v>
      </c>
      <c r="H59">
        <v>0.11513</v>
      </c>
      <c r="I59">
        <v>0.1469</v>
      </c>
      <c r="J59">
        <v>0.17934700000000001</v>
      </c>
      <c r="K59">
        <v>0.21044399999999999</v>
      </c>
      <c r="L59">
        <v>0.24113999999999999</v>
      </c>
      <c r="M59">
        <v>0.27280900000000002</v>
      </c>
      <c r="N59">
        <v>0.30480800000000002</v>
      </c>
      <c r="O59">
        <v>0.33736699999999997</v>
      </c>
      <c r="P59">
        <v>0.37043199999999998</v>
      </c>
      <c r="Q59">
        <v>0.40381800000000001</v>
      </c>
      <c r="R59">
        <v>0.43660599999999999</v>
      </c>
      <c r="S59">
        <v>0.470582</v>
      </c>
      <c r="T59">
        <v>0.50665099999999996</v>
      </c>
      <c r="U59">
        <v>0.54264699999999999</v>
      </c>
      <c r="V59">
        <v>0.57935899999999996</v>
      </c>
      <c r="W59">
        <v>0.61845000000000006</v>
      </c>
      <c r="X59">
        <v>0.65891100000000002</v>
      </c>
      <c r="Y59">
        <v>0.69881099999999996</v>
      </c>
      <c r="Z59">
        <v>0.74059399999999997</v>
      </c>
      <c r="AA59">
        <v>0.78409099999999998</v>
      </c>
      <c r="AB59">
        <v>0.829372</v>
      </c>
      <c r="AC59">
        <v>0.87310699999999997</v>
      </c>
      <c r="AD59">
        <v>0.91846000000000005</v>
      </c>
      <c r="AE59">
        <v>0.96304000000000001</v>
      </c>
      <c r="AF59">
        <v>1.009612</v>
      </c>
      <c r="AG59">
        <v>1.0601529999999999</v>
      </c>
      <c r="AH59">
        <v>1.1127</v>
      </c>
      <c r="AI59">
        <v>1.168803</v>
      </c>
      <c r="AJ59" s="34">
        <v>0.13200000000000001</v>
      </c>
    </row>
    <row r="60" spans="1:36">
      <c r="A60" t="s">
        <v>519</v>
      </c>
      <c r="B60" t="s">
        <v>763</v>
      </c>
      <c r="C60" t="s">
        <v>1428</v>
      </c>
      <c r="D60" t="s">
        <v>399</v>
      </c>
      <c r="E60">
        <v>2.8601999999999999E-2</v>
      </c>
      <c r="F60">
        <v>6.2156000000000003E-2</v>
      </c>
      <c r="G60">
        <v>0.100355</v>
      </c>
      <c r="H60">
        <v>0.138655</v>
      </c>
      <c r="I60">
        <v>0.17801700000000001</v>
      </c>
      <c r="J60">
        <v>0.21732699999999999</v>
      </c>
      <c r="K60">
        <v>0.25406800000000002</v>
      </c>
      <c r="L60">
        <v>0.28933700000000001</v>
      </c>
      <c r="M60">
        <v>0.32529599999999997</v>
      </c>
      <c r="N60">
        <v>0.36086800000000002</v>
      </c>
      <c r="O60">
        <v>0.39654600000000001</v>
      </c>
      <c r="P60">
        <v>0.43221500000000002</v>
      </c>
      <c r="Q60">
        <v>0.46782000000000001</v>
      </c>
      <c r="R60">
        <v>0.50276799999999999</v>
      </c>
      <c r="S60">
        <v>0.53905700000000001</v>
      </c>
      <c r="T60">
        <v>0.57760900000000004</v>
      </c>
      <c r="U60">
        <v>0.61603699999999995</v>
      </c>
      <c r="V60">
        <v>0.65530200000000005</v>
      </c>
      <c r="W60">
        <v>0.69730800000000004</v>
      </c>
      <c r="X60">
        <v>0.74086200000000002</v>
      </c>
      <c r="Y60">
        <v>0.783721</v>
      </c>
      <c r="Z60">
        <v>0.82865500000000003</v>
      </c>
      <c r="AA60">
        <v>0.87550099999999997</v>
      </c>
      <c r="AB60">
        <v>0.92393800000000004</v>
      </c>
      <c r="AC60">
        <v>0.970611</v>
      </c>
      <c r="AD60">
        <v>1.019007</v>
      </c>
      <c r="AE60">
        <v>1.0665009999999999</v>
      </c>
      <c r="AF60">
        <v>1.1162209999999999</v>
      </c>
      <c r="AG60">
        <v>1.1704129999999999</v>
      </c>
      <c r="AH60">
        <v>1.226974</v>
      </c>
      <c r="AI60">
        <v>1.2877130000000001</v>
      </c>
      <c r="AJ60" s="34">
        <v>0.13500000000000001</v>
      </c>
    </row>
    <row r="61" spans="1:36">
      <c r="A61" t="s">
        <v>517</v>
      </c>
      <c r="B61" t="s">
        <v>764</v>
      </c>
      <c r="C61" t="s">
        <v>1429</v>
      </c>
      <c r="D61" t="s">
        <v>399</v>
      </c>
      <c r="E61">
        <v>3.2344999999999999E-2</v>
      </c>
      <c r="F61">
        <v>7.0181999999999994E-2</v>
      </c>
      <c r="G61">
        <v>0.113773</v>
      </c>
      <c r="H61">
        <v>0.15784000000000001</v>
      </c>
      <c r="I61">
        <v>0.20366799999999999</v>
      </c>
      <c r="J61">
        <v>0.25022499999999998</v>
      </c>
      <c r="K61">
        <v>0.294601</v>
      </c>
      <c r="L61">
        <v>0.338057</v>
      </c>
      <c r="M61">
        <v>0.38284099999999999</v>
      </c>
      <c r="N61">
        <v>0.42812499999999998</v>
      </c>
      <c r="O61">
        <v>0.474302</v>
      </c>
      <c r="P61">
        <v>0.52118500000000001</v>
      </c>
      <c r="Q61">
        <v>0.568519</v>
      </c>
      <c r="R61">
        <v>0.61524400000000001</v>
      </c>
      <c r="S61">
        <v>0.66369400000000001</v>
      </c>
      <c r="T61">
        <v>0.71498099999999998</v>
      </c>
      <c r="U61">
        <v>0.76608799999999999</v>
      </c>
      <c r="V61">
        <v>0.81814200000000004</v>
      </c>
      <c r="W61">
        <v>0.87376600000000004</v>
      </c>
      <c r="X61">
        <v>0.93124600000000002</v>
      </c>
      <c r="Y61">
        <v>0.98777000000000004</v>
      </c>
      <c r="Z61">
        <v>1.046797</v>
      </c>
      <c r="AA61">
        <v>1.1081019999999999</v>
      </c>
      <c r="AB61">
        <v>1.1714260000000001</v>
      </c>
      <c r="AC61">
        <v>1.2325569999999999</v>
      </c>
      <c r="AD61">
        <v>1.295715</v>
      </c>
      <c r="AE61">
        <v>1.3574900000000001</v>
      </c>
      <c r="AF61">
        <v>1.4218090000000001</v>
      </c>
      <c r="AG61">
        <v>1.4914849999999999</v>
      </c>
      <c r="AH61">
        <v>1.5638049999999999</v>
      </c>
      <c r="AI61">
        <v>1.640979</v>
      </c>
      <c r="AJ61" s="34">
        <v>0.14000000000000001</v>
      </c>
    </row>
    <row r="62" spans="1:36">
      <c r="A62" t="s">
        <v>521</v>
      </c>
      <c r="B62" t="s">
        <v>765</v>
      </c>
      <c r="C62" t="s">
        <v>1430</v>
      </c>
      <c r="D62" t="s">
        <v>399</v>
      </c>
      <c r="E62">
        <v>1.7E-5</v>
      </c>
      <c r="F62">
        <v>4.0000000000000003E-5</v>
      </c>
      <c r="G62">
        <v>6.4999999999999994E-5</v>
      </c>
      <c r="H62">
        <v>9.0000000000000006E-5</v>
      </c>
      <c r="I62">
        <v>1.15E-4</v>
      </c>
      <c r="J62">
        <v>1.3999999999999999E-4</v>
      </c>
      <c r="K62">
        <v>1.63E-4</v>
      </c>
      <c r="L62">
        <v>1.85E-4</v>
      </c>
      <c r="M62">
        <v>2.0699999999999999E-4</v>
      </c>
      <c r="N62">
        <v>2.2800000000000001E-4</v>
      </c>
      <c r="O62">
        <v>2.4800000000000001E-4</v>
      </c>
      <c r="P62">
        <v>2.6699999999999998E-4</v>
      </c>
      <c r="Q62">
        <v>2.8499999999999999E-4</v>
      </c>
      <c r="R62">
        <v>3.01E-4</v>
      </c>
      <c r="S62">
        <v>3.1599999999999998E-4</v>
      </c>
      <c r="T62">
        <v>3.3E-4</v>
      </c>
      <c r="U62">
        <v>3.4299999999999999E-4</v>
      </c>
      <c r="V62">
        <v>3.5399999999999999E-4</v>
      </c>
      <c r="W62">
        <v>3.6499999999999998E-4</v>
      </c>
      <c r="X62">
        <v>3.7500000000000001E-4</v>
      </c>
      <c r="Y62">
        <v>3.8299999999999999E-4</v>
      </c>
      <c r="Z62">
        <v>3.8999999999999999E-4</v>
      </c>
      <c r="AA62">
        <v>3.97E-4</v>
      </c>
      <c r="AB62">
        <v>4.0200000000000001E-4</v>
      </c>
      <c r="AC62">
        <v>4.0499999999999998E-4</v>
      </c>
      <c r="AD62">
        <v>4.0700000000000003E-4</v>
      </c>
      <c r="AE62">
        <v>4.0700000000000003E-4</v>
      </c>
      <c r="AF62">
        <v>4.06E-4</v>
      </c>
      <c r="AG62">
        <v>4.0499999999999998E-4</v>
      </c>
      <c r="AH62">
        <v>4.0400000000000001E-4</v>
      </c>
      <c r="AI62">
        <v>4.0200000000000001E-4</v>
      </c>
      <c r="AJ62" s="34">
        <v>0.111</v>
      </c>
    </row>
    <row r="63" spans="1:36">
      <c r="A63" t="s">
        <v>728</v>
      </c>
      <c r="B63" t="s">
        <v>766</v>
      </c>
      <c r="C63" t="s">
        <v>1431</v>
      </c>
      <c r="D63" t="s">
        <v>399</v>
      </c>
      <c r="E63">
        <v>623.06994599999996</v>
      </c>
      <c r="F63">
        <v>645.39587400000005</v>
      </c>
      <c r="G63">
        <v>666.46087599999998</v>
      </c>
      <c r="H63">
        <v>672.76446499999997</v>
      </c>
      <c r="I63">
        <v>679.08032200000002</v>
      </c>
      <c r="J63">
        <v>685.09277299999997</v>
      </c>
      <c r="K63">
        <v>686.81475799999998</v>
      </c>
      <c r="L63">
        <v>689.43060300000002</v>
      </c>
      <c r="M63">
        <v>695.90295400000002</v>
      </c>
      <c r="N63">
        <v>704.39624000000003</v>
      </c>
      <c r="O63">
        <v>715.78527799999995</v>
      </c>
      <c r="P63">
        <v>728.40618900000004</v>
      </c>
      <c r="Q63">
        <v>741.20007299999997</v>
      </c>
      <c r="R63">
        <v>752.46386700000005</v>
      </c>
      <c r="S63">
        <v>764.91394000000003</v>
      </c>
      <c r="T63">
        <v>778.96130400000004</v>
      </c>
      <c r="U63">
        <v>790.869507</v>
      </c>
      <c r="V63">
        <v>801.79022199999997</v>
      </c>
      <c r="W63">
        <v>813.50762899999995</v>
      </c>
      <c r="X63">
        <v>825.59960899999999</v>
      </c>
      <c r="Y63">
        <v>835.62017800000001</v>
      </c>
      <c r="Z63">
        <v>847.15576199999998</v>
      </c>
      <c r="AA63">
        <v>859.51342799999998</v>
      </c>
      <c r="AB63">
        <v>873.85906999999997</v>
      </c>
      <c r="AC63">
        <v>886.58233600000005</v>
      </c>
      <c r="AD63">
        <v>900.41235400000005</v>
      </c>
      <c r="AE63">
        <v>912.65747099999999</v>
      </c>
      <c r="AF63">
        <v>925.97619599999996</v>
      </c>
      <c r="AG63">
        <v>941.71032700000001</v>
      </c>
      <c r="AH63">
        <v>957.63287400000002</v>
      </c>
      <c r="AI63">
        <v>974.67028800000003</v>
      </c>
      <c r="AJ63" s="34">
        <v>1.4999999999999999E-2</v>
      </c>
    </row>
    <row r="64" spans="1:36">
      <c r="A64" t="s">
        <v>730</v>
      </c>
    </row>
    <row r="65" spans="1:36">
      <c r="A65" t="s">
        <v>373</v>
      </c>
      <c r="B65" t="s">
        <v>767</v>
      </c>
      <c r="C65" t="s">
        <v>1432</v>
      </c>
      <c r="D65" t="s">
        <v>399</v>
      </c>
      <c r="E65">
        <v>534.81951900000001</v>
      </c>
      <c r="F65">
        <v>544.48022500000002</v>
      </c>
      <c r="G65">
        <v>559.88275099999998</v>
      </c>
      <c r="H65">
        <v>566.51361099999997</v>
      </c>
      <c r="I65">
        <v>574.28076199999998</v>
      </c>
      <c r="J65">
        <v>581.424622</v>
      </c>
      <c r="K65">
        <v>583.85455300000001</v>
      </c>
      <c r="L65">
        <v>584.34271200000001</v>
      </c>
      <c r="M65">
        <v>585.68908699999997</v>
      </c>
      <c r="N65">
        <v>586.55584699999997</v>
      </c>
      <c r="O65">
        <v>588.35607900000002</v>
      </c>
      <c r="P65">
        <v>590.327271</v>
      </c>
      <c r="Q65">
        <v>593.19872999999995</v>
      </c>
      <c r="R65">
        <v>595.59387200000003</v>
      </c>
      <c r="S65">
        <v>599.62841800000001</v>
      </c>
      <c r="T65">
        <v>606.46319600000004</v>
      </c>
      <c r="U65">
        <v>613.83325200000002</v>
      </c>
      <c r="V65">
        <v>621.91406199999994</v>
      </c>
      <c r="W65">
        <v>631.43450900000005</v>
      </c>
      <c r="X65">
        <v>642.74420199999997</v>
      </c>
      <c r="Y65">
        <v>654.27716099999998</v>
      </c>
      <c r="Z65">
        <v>667.66039999999998</v>
      </c>
      <c r="AA65">
        <v>682.27301</v>
      </c>
      <c r="AB65">
        <v>699.462402</v>
      </c>
      <c r="AC65">
        <v>715.94714399999998</v>
      </c>
      <c r="AD65">
        <v>733.51348900000005</v>
      </c>
      <c r="AE65">
        <v>750.19097899999997</v>
      </c>
      <c r="AF65">
        <v>767.09625200000005</v>
      </c>
      <c r="AG65">
        <v>785.63812299999995</v>
      </c>
      <c r="AH65">
        <v>805.68536400000005</v>
      </c>
      <c r="AI65">
        <v>827.36419699999999</v>
      </c>
      <c r="AJ65" s="34">
        <v>1.4999999999999999E-2</v>
      </c>
    </row>
    <row r="66" spans="1:36">
      <c r="A66" t="s">
        <v>302</v>
      </c>
      <c r="B66" t="s">
        <v>768</v>
      </c>
      <c r="C66" t="s">
        <v>1433</v>
      </c>
      <c r="D66" t="s">
        <v>399</v>
      </c>
      <c r="E66">
        <v>310.04251099999999</v>
      </c>
      <c r="F66">
        <v>311.56781000000001</v>
      </c>
      <c r="G66">
        <v>314.92770400000001</v>
      </c>
      <c r="H66">
        <v>312.93221999999997</v>
      </c>
      <c r="I66">
        <v>311.96466099999998</v>
      </c>
      <c r="J66">
        <v>310.553314</v>
      </c>
      <c r="K66">
        <v>307.97042800000003</v>
      </c>
      <c r="L66">
        <v>305.52752700000002</v>
      </c>
      <c r="M66">
        <v>304.610748</v>
      </c>
      <c r="N66">
        <v>304.18536399999999</v>
      </c>
      <c r="O66">
        <v>304.41265900000002</v>
      </c>
      <c r="P66">
        <v>304.74188199999998</v>
      </c>
      <c r="Q66">
        <v>305.67434700000001</v>
      </c>
      <c r="R66">
        <v>306.14593500000001</v>
      </c>
      <c r="S66">
        <v>307.52005000000003</v>
      </c>
      <c r="T66">
        <v>310.02749599999999</v>
      </c>
      <c r="U66">
        <v>312.238495</v>
      </c>
      <c r="V66">
        <v>315.15887500000002</v>
      </c>
      <c r="W66">
        <v>318.65432700000002</v>
      </c>
      <c r="X66">
        <v>323.41824300000002</v>
      </c>
      <c r="Y66">
        <v>327.99514799999997</v>
      </c>
      <c r="Z66">
        <v>333.49273699999998</v>
      </c>
      <c r="AA66">
        <v>339.58874500000002</v>
      </c>
      <c r="AB66">
        <v>346.850098</v>
      </c>
      <c r="AC66">
        <v>353.61157200000002</v>
      </c>
      <c r="AD66">
        <v>360.575378</v>
      </c>
      <c r="AE66">
        <v>366.97796599999998</v>
      </c>
      <c r="AF66">
        <v>373.43130500000001</v>
      </c>
      <c r="AG66">
        <v>380.58270299999998</v>
      </c>
      <c r="AH66">
        <v>388.32739299999997</v>
      </c>
      <c r="AI66">
        <v>396.61309799999998</v>
      </c>
      <c r="AJ66" s="34">
        <v>8.0000000000000002E-3</v>
      </c>
    </row>
    <row r="67" spans="1:36">
      <c r="A67" t="s">
        <v>285</v>
      </c>
      <c r="B67" t="s">
        <v>769</v>
      </c>
      <c r="C67" t="s">
        <v>1434</v>
      </c>
      <c r="D67" t="s">
        <v>399</v>
      </c>
      <c r="E67">
        <v>0.79686599999999996</v>
      </c>
      <c r="F67">
        <v>0.81642999999999999</v>
      </c>
      <c r="G67">
        <v>0.84825799999999996</v>
      </c>
      <c r="H67">
        <v>0.86946699999999999</v>
      </c>
      <c r="I67">
        <v>0.89390999999999998</v>
      </c>
      <c r="J67">
        <v>0.91880200000000001</v>
      </c>
      <c r="K67">
        <v>0.937446</v>
      </c>
      <c r="L67">
        <v>0.95346200000000003</v>
      </c>
      <c r="M67">
        <v>0.97265500000000005</v>
      </c>
      <c r="N67">
        <v>0.99309199999999997</v>
      </c>
      <c r="O67">
        <v>1.0188379999999999</v>
      </c>
      <c r="P67">
        <v>1.0487390000000001</v>
      </c>
      <c r="Q67">
        <v>1.085078</v>
      </c>
      <c r="R67">
        <v>1.1279250000000001</v>
      </c>
      <c r="S67">
        <v>1.1825239999999999</v>
      </c>
      <c r="T67">
        <v>1.2398149999999999</v>
      </c>
      <c r="U67">
        <v>1.29982</v>
      </c>
      <c r="V67">
        <v>1.363278</v>
      </c>
      <c r="W67">
        <v>1.4333359999999999</v>
      </c>
      <c r="X67">
        <v>1.5103679999999999</v>
      </c>
      <c r="Y67">
        <v>1.5917840000000001</v>
      </c>
      <c r="Z67">
        <v>1.6815089999999999</v>
      </c>
      <c r="AA67">
        <v>1.7768109999999999</v>
      </c>
      <c r="AB67">
        <v>1.879729</v>
      </c>
      <c r="AC67">
        <v>1.981803</v>
      </c>
      <c r="AD67">
        <v>2.089156</v>
      </c>
      <c r="AE67">
        <v>2.1972740000000002</v>
      </c>
      <c r="AF67">
        <v>2.3089300000000001</v>
      </c>
      <c r="AG67">
        <v>2.4297689999999998</v>
      </c>
      <c r="AH67">
        <v>2.55315</v>
      </c>
      <c r="AI67">
        <v>2.6900400000000002</v>
      </c>
      <c r="AJ67" s="34">
        <v>4.1000000000000002E-2</v>
      </c>
    </row>
    <row r="68" spans="1:36">
      <c r="A68" t="s">
        <v>283</v>
      </c>
      <c r="B68" t="s">
        <v>770</v>
      </c>
      <c r="C68" t="s">
        <v>1435</v>
      </c>
      <c r="D68" t="s">
        <v>399</v>
      </c>
      <c r="E68">
        <v>0.96256699999999995</v>
      </c>
      <c r="F68">
        <v>1.1128640000000001</v>
      </c>
      <c r="G68">
        <v>1.2875220000000001</v>
      </c>
      <c r="H68">
        <v>1.441317</v>
      </c>
      <c r="I68">
        <v>1.589669</v>
      </c>
      <c r="J68">
        <v>1.726599</v>
      </c>
      <c r="K68">
        <v>1.8379810000000001</v>
      </c>
      <c r="L68">
        <v>1.9300649999999999</v>
      </c>
      <c r="M68">
        <v>2.0170919999999999</v>
      </c>
      <c r="N68">
        <v>2.0937209999999999</v>
      </c>
      <c r="O68">
        <v>2.1638510000000002</v>
      </c>
      <c r="P68">
        <v>2.2272699999999999</v>
      </c>
      <c r="Q68">
        <v>2.286187</v>
      </c>
      <c r="R68">
        <v>2.3373840000000001</v>
      </c>
      <c r="S68">
        <v>2.38903</v>
      </c>
      <c r="T68">
        <v>2.4463279999999998</v>
      </c>
      <c r="U68">
        <v>2.502103</v>
      </c>
      <c r="V68">
        <v>2.5600619999999998</v>
      </c>
      <c r="W68">
        <v>2.626703</v>
      </c>
      <c r="X68">
        <v>2.7025139999999999</v>
      </c>
      <c r="Y68">
        <v>2.7830149999999998</v>
      </c>
      <c r="Z68">
        <v>2.873675</v>
      </c>
      <c r="AA68">
        <v>2.9719709999999999</v>
      </c>
      <c r="AB68">
        <v>3.0779489999999998</v>
      </c>
      <c r="AC68">
        <v>3.1791740000000002</v>
      </c>
      <c r="AD68">
        <v>3.287293</v>
      </c>
      <c r="AE68">
        <v>3.3939020000000002</v>
      </c>
      <c r="AF68">
        <v>3.5026920000000001</v>
      </c>
      <c r="AG68">
        <v>3.6202719999999999</v>
      </c>
      <c r="AH68">
        <v>3.7482250000000001</v>
      </c>
      <c r="AI68">
        <v>3.8891830000000001</v>
      </c>
      <c r="AJ68" s="34">
        <v>4.8000000000000001E-2</v>
      </c>
    </row>
    <row r="69" spans="1:36">
      <c r="A69" t="s">
        <v>513</v>
      </c>
      <c r="B69" t="s">
        <v>771</v>
      </c>
      <c r="C69" t="s">
        <v>1436</v>
      </c>
      <c r="D69" t="s">
        <v>399</v>
      </c>
      <c r="E69">
        <v>10.247214</v>
      </c>
      <c r="F69">
        <v>11.489172999999999</v>
      </c>
      <c r="G69">
        <v>12.928862000000001</v>
      </c>
      <c r="H69">
        <v>14.153947000000001</v>
      </c>
      <c r="I69">
        <v>15.344151999999999</v>
      </c>
      <c r="J69">
        <v>16.456365999999999</v>
      </c>
      <c r="K69">
        <v>17.381163000000001</v>
      </c>
      <c r="L69">
        <v>18.192287</v>
      </c>
      <c r="M69">
        <v>19.01568</v>
      </c>
      <c r="N69">
        <v>19.82667</v>
      </c>
      <c r="O69">
        <v>20.694773000000001</v>
      </c>
      <c r="P69">
        <v>21.591989999999999</v>
      </c>
      <c r="Q69">
        <v>22.546734000000001</v>
      </c>
      <c r="R69">
        <v>23.492044</v>
      </c>
      <c r="S69">
        <v>24.582377999999999</v>
      </c>
      <c r="T69">
        <v>25.826678999999999</v>
      </c>
      <c r="U69">
        <v>27.091518000000001</v>
      </c>
      <c r="V69">
        <v>28.472940000000001</v>
      </c>
      <c r="W69">
        <v>29.925798</v>
      </c>
      <c r="X69">
        <v>31.569382000000001</v>
      </c>
      <c r="Y69">
        <v>33.313599000000004</v>
      </c>
      <c r="Z69">
        <v>35.230148</v>
      </c>
      <c r="AA69">
        <v>37.279881000000003</v>
      </c>
      <c r="AB69">
        <v>39.511806</v>
      </c>
      <c r="AC69">
        <v>41.744678</v>
      </c>
      <c r="AD69">
        <v>44.111313000000003</v>
      </c>
      <c r="AE69">
        <v>46.514141000000002</v>
      </c>
      <c r="AF69">
        <v>49.007331999999998</v>
      </c>
      <c r="AG69">
        <v>51.684925</v>
      </c>
      <c r="AH69">
        <v>54.593142999999998</v>
      </c>
      <c r="AI69">
        <v>57.758780999999999</v>
      </c>
      <c r="AJ69" s="34">
        <v>5.8999999999999997E-2</v>
      </c>
    </row>
    <row r="70" spans="1:36">
      <c r="A70" t="s">
        <v>515</v>
      </c>
      <c r="B70" t="s">
        <v>772</v>
      </c>
      <c r="C70" t="s">
        <v>1437</v>
      </c>
      <c r="D70" t="s">
        <v>399</v>
      </c>
      <c r="E70">
        <v>4.3038E-2</v>
      </c>
      <c r="F70">
        <v>7.5169E-2</v>
      </c>
      <c r="G70">
        <v>0.113163</v>
      </c>
      <c r="H70">
        <v>0.15132100000000001</v>
      </c>
      <c r="I70">
        <v>0.18968599999999999</v>
      </c>
      <c r="J70">
        <v>0.227044</v>
      </c>
      <c r="K70">
        <v>0.26055800000000001</v>
      </c>
      <c r="L70">
        <v>0.29042099999999998</v>
      </c>
      <c r="M70">
        <v>0.31950299999999998</v>
      </c>
      <c r="N70">
        <v>0.34800199999999998</v>
      </c>
      <c r="O70">
        <v>0.37692900000000001</v>
      </c>
      <c r="P70">
        <v>0.40629799999999999</v>
      </c>
      <c r="Q70">
        <v>0.436724</v>
      </c>
      <c r="R70">
        <v>0.46770299999999998</v>
      </c>
      <c r="S70">
        <v>0.50097499999999995</v>
      </c>
      <c r="T70">
        <v>0.53747100000000003</v>
      </c>
      <c r="U70">
        <v>0.57498800000000005</v>
      </c>
      <c r="V70">
        <v>0.61386099999999999</v>
      </c>
      <c r="W70">
        <v>0.65617800000000004</v>
      </c>
      <c r="X70">
        <v>0.70096400000000003</v>
      </c>
      <c r="Y70">
        <v>0.74834400000000001</v>
      </c>
      <c r="Z70">
        <v>0.79984599999999995</v>
      </c>
      <c r="AA70">
        <v>0.85451100000000002</v>
      </c>
      <c r="AB70">
        <v>0.91347900000000004</v>
      </c>
      <c r="AC70">
        <v>0.97272400000000003</v>
      </c>
      <c r="AD70">
        <v>1.0353159999999999</v>
      </c>
      <c r="AE70">
        <v>1.0991610000000001</v>
      </c>
      <c r="AF70">
        <v>1.1653800000000001</v>
      </c>
      <c r="AG70">
        <v>1.2365660000000001</v>
      </c>
      <c r="AH70">
        <v>1.3133589999999999</v>
      </c>
      <c r="AI70">
        <v>1.3963829999999999</v>
      </c>
      <c r="AJ70" s="34">
        <v>0.123</v>
      </c>
    </row>
    <row r="71" spans="1:36">
      <c r="A71" t="s">
        <v>519</v>
      </c>
      <c r="B71" t="s">
        <v>773</v>
      </c>
      <c r="C71" t="s">
        <v>1438</v>
      </c>
      <c r="D71" t="s">
        <v>399</v>
      </c>
      <c r="E71">
        <v>3.7948999999999997E-2</v>
      </c>
      <c r="F71">
        <v>7.9555000000000001E-2</v>
      </c>
      <c r="G71">
        <v>0.12901599999999999</v>
      </c>
      <c r="H71">
        <v>0.17892</v>
      </c>
      <c r="I71">
        <v>0.22855600000000001</v>
      </c>
      <c r="J71">
        <v>0.27631299999999998</v>
      </c>
      <c r="K71">
        <v>0.319351</v>
      </c>
      <c r="L71">
        <v>0.358041</v>
      </c>
      <c r="M71">
        <v>0.395708</v>
      </c>
      <c r="N71">
        <v>0.43238500000000002</v>
      </c>
      <c r="O71">
        <v>0.46934799999999999</v>
      </c>
      <c r="P71">
        <v>0.50661800000000001</v>
      </c>
      <c r="Q71">
        <v>0.54489100000000001</v>
      </c>
      <c r="R71">
        <v>0.58338199999999996</v>
      </c>
      <c r="S71">
        <v>0.62435200000000002</v>
      </c>
      <c r="T71">
        <v>0.66913400000000001</v>
      </c>
      <c r="U71">
        <v>0.71548</v>
      </c>
      <c r="V71">
        <v>0.76354900000000003</v>
      </c>
      <c r="W71">
        <v>0.81570600000000004</v>
      </c>
      <c r="X71">
        <v>0.87080000000000002</v>
      </c>
      <c r="Y71">
        <v>0.92896100000000004</v>
      </c>
      <c r="Z71">
        <v>0.99207100000000004</v>
      </c>
      <c r="AA71">
        <v>1.058935</v>
      </c>
      <c r="AB71">
        <v>1.1309610000000001</v>
      </c>
      <c r="AC71">
        <v>1.2031559999999999</v>
      </c>
      <c r="AD71">
        <v>1.2792650000000001</v>
      </c>
      <c r="AE71">
        <v>1.356673</v>
      </c>
      <c r="AF71">
        <v>1.436795</v>
      </c>
      <c r="AG71">
        <v>1.5228159999999999</v>
      </c>
      <c r="AH71">
        <v>1.615499</v>
      </c>
      <c r="AI71">
        <v>1.7156739999999999</v>
      </c>
      <c r="AJ71" s="34">
        <v>0.13500000000000001</v>
      </c>
    </row>
    <row r="72" spans="1:36">
      <c r="A72" t="s">
        <v>517</v>
      </c>
      <c r="B72" t="s">
        <v>774</v>
      </c>
      <c r="C72" t="s">
        <v>1439</v>
      </c>
      <c r="D72" t="s">
        <v>399</v>
      </c>
      <c r="E72">
        <v>4.4144999999999997E-2</v>
      </c>
      <c r="F72">
        <v>9.2665999999999998E-2</v>
      </c>
      <c r="G72">
        <v>0.150697</v>
      </c>
      <c r="H72">
        <v>0.20898</v>
      </c>
      <c r="I72">
        <v>0.26726699999999998</v>
      </c>
      <c r="J72">
        <v>0.32380700000000001</v>
      </c>
      <c r="K72">
        <v>0.37459700000000001</v>
      </c>
      <c r="L72">
        <v>0.41979499999999997</v>
      </c>
      <c r="M72">
        <v>0.463694</v>
      </c>
      <c r="N72">
        <v>0.50634100000000004</v>
      </c>
      <c r="O72">
        <v>0.54926600000000003</v>
      </c>
      <c r="P72">
        <v>0.59249799999999997</v>
      </c>
      <c r="Q72">
        <v>0.636961</v>
      </c>
      <c r="R72">
        <v>0.68198999999999999</v>
      </c>
      <c r="S72">
        <v>0.72997299999999998</v>
      </c>
      <c r="T72">
        <v>0.78246899999999997</v>
      </c>
      <c r="U72">
        <v>0.83685699999999996</v>
      </c>
      <c r="V72">
        <v>0.89333600000000002</v>
      </c>
      <c r="W72">
        <v>0.95426</v>
      </c>
      <c r="X72">
        <v>1.0187409999999999</v>
      </c>
      <c r="Y72">
        <v>1.0869310000000001</v>
      </c>
      <c r="Z72">
        <v>1.1610370000000001</v>
      </c>
      <c r="AA72">
        <v>1.239711</v>
      </c>
      <c r="AB72">
        <v>1.324595</v>
      </c>
      <c r="AC72">
        <v>1.4098470000000001</v>
      </c>
      <c r="AD72">
        <v>1.499898</v>
      </c>
      <c r="AE72">
        <v>1.591707</v>
      </c>
      <c r="AF72">
        <v>1.6868909999999999</v>
      </c>
      <c r="AG72">
        <v>1.789196</v>
      </c>
      <c r="AH72">
        <v>1.8992599999999999</v>
      </c>
      <c r="AI72">
        <v>2.0179390000000001</v>
      </c>
      <c r="AJ72" s="34">
        <v>0.13600000000000001</v>
      </c>
    </row>
    <row r="73" spans="1:36">
      <c r="A73" t="s">
        <v>521</v>
      </c>
      <c r="B73" t="s">
        <v>775</v>
      </c>
      <c r="C73" t="s">
        <v>1440</v>
      </c>
      <c r="D73" t="s">
        <v>399</v>
      </c>
      <c r="E73">
        <v>7.1610999999999994E-2</v>
      </c>
      <c r="F73">
        <v>0.15246999999999999</v>
      </c>
      <c r="G73">
        <v>0.25034000000000001</v>
      </c>
      <c r="H73">
        <v>0.35134199999999999</v>
      </c>
      <c r="I73">
        <v>0.45505699999999999</v>
      </c>
      <c r="J73">
        <v>0.55906699999999998</v>
      </c>
      <c r="K73">
        <v>0.65637800000000002</v>
      </c>
      <c r="L73">
        <v>0.74700599999999995</v>
      </c>
      <c r="M73">
        <v>0.83618199999999998</v>
      </c>
      <c r="N73">
        <v>0.92578199999999999</v>
      </c>
      <c r="O73">
        <v>1.0183249999999999</v>
      </c>
      <c r="P73">
        <v>1.113791</v>
      </c>
      <c r="Q73">
        <v>1.213174</v>
      </c>
      <c r="R73">
        <v>1.3138570000000001</v>
      </c>
      <c r="S73">
        <v>1.420342</v>
      </c>
      <c r="T73">
        <v>1.535668</v>
      </c>
      <c r="U73">
        <v>1.65459</v>
      </c>
      <c r="V73">
        <v>1.777156</v>
      </c>
      <c r="W73">
        <v>1.9079900000000001</v>
      </c>
      <c r="X73">
        <v>2.0463969999999998</v>
      </c>
      <c r="Y73">
        <v>2.1919599999999999</v>
      </c>
      <c r="Z73">
        <v>2.349275</v>
      </c>
      <c r="AA73">
        <v>2.515533</v>
      </c>
      <c r="AB73">
        <v>2.6941570000000001</v>
      </c>
      <c r="AC73">
        <v>2.8732880000000001</v>
      </c>
      <c r="AD73">
        <v>3.061995</v>
      </c>
      <c r="AE73">
        <v>3.2540550000000001</v>
      </c>
      <c r="AF73">
        <v>3.4529269999999999</v>
      </c>
      <c r="AG73">
        <v>3.6662910000000002</v>
      </c>
      <c r="AH73">
        <v>3.896096</v>
      </c>
      <c r="AI73">
        <v>4.144323</v>
      </c>
      <c r="AJ73" s="34">
        <v>0.14499999999999999</v>
      </c>
    </row>
    <row r="74" spans="1:36">
      <c r="A74" t="s">
        <v>740</v>
      </c>
      <c r="B74" t="s">
        <v>776</v>
      </c>
      <c r="C74" t="s">
        <v>1441</v>
      </c>
      <c r="D74" t="s">
        <v>399</v>
      </c>
      <c r="E74">
        <v>857.06536900000003</v>
      </c>
      <c r="F74">
        <v>869.86663799999997</v>
      </c>
      <c r="G74">
        <v>890.51843299999996</v>
      </c>
      <c r="H74">
        <v>896.80108600000005</v>
      </c>
      <c r="I74">
        <v>905.21356200000002</v>
      </c>
      <c r="J74">
        <v>912.46594200000004</v>
      </c>
      <c r="K74">
        <v>913.59240699999998</v>
      </c>
      <c r="L74">
        <v>912.76110800000004</v>
      </c>
      <c r="M74">
        <v>914.32049600000005</v>
      </c>
      <c r="N74">
        <v>915.86737100000005</v>
      </c>
      <c r="O74">
        <v>919.05969200000004</v>
      </c>
      <c r="P74">
        <v>922.55602999999996</v>
      </c>
      <c r="Q74">
        <v>927.62268100000006</v>
      </c>
      <c r="R74">
        <v>931.74401899999998</v>
      </c>
      <c r="S74">
        <v>938.57763699999998</v>
      </c>
      <c r="T74">
        <v>949.52832000000001</v>
      </c>
      <c r="U74">
        <v>960.74700900000005</v>
      </c>
      <c r="V74">
        <v>973.51715100000001</v>
      </c>
      <c r="W74">
        <v>988.40850799999998</v>
      </c>
      <c r="X74">
        <v>1006.581604</v>
      </c>
      <c r="Y74">
        <v>1024.9167480000001</v>
      </c>
      <c r="Z74">
        <v>1046.2407229999999</v>
      </c>
      <c r="AA74">
        <v>1069.5592039999999</v>
      </c>
      <c r="AB74">
        <v>1096.8447269999999</v>
      </c>
      <c r="AC74">
        <v>1122.9233400000001</v>
      </c>
      <c r="AD74">
        <v>1150.453491</v>
      </c>
      <c r="AE74">
        <v>1176.575928</v>
      </c>
      <c r="AF74">
        <v>1203.089111</v>
      </c>
      <c r="AG74">
        <v>1232.1697999999999</v>
      </c>
      <c r="AH74">
        <v>1263.6320800000001</v>
      </c>
      <c r="AI74">
        <v>1297.5893550000001</v>
      </c>
      <c r="AJ74" s="34">
        <v>1.4E-2</v>
      </c>
    </row>
    <row r="75" spans="1:36">
      <c r="A75" t="s">
        <v>742</v>
      </c>
    </row>
    <row r="76" spans="1:36">
      <c r="A76" t="s">
        <v>373</v>
      </c>
      <c r="B76" t="s">
        <v>777</v>
      </c>
      <c r="C76" t="s">
        <v>1442</v>
      </c>
      <c r="D76" t="s">
        <v>399</v>
      </c>
      <c r="E76">
        <v>3686.044922</v>
      </c>
      <c r="F76">
        <v>3754.2851559999999</v>
      </c>
      <c r="G76">
        <v>3850.6523440000001</v>
      </c>
      <c r="H76">
        <v>3885.5346679999998</v>
      </c>
      <c r="I76">
        <v>3927.741211</v>
      </c>
      <c r="J76">
        <v>3963.483643</v>
      </c>
      <c r="K76">
        <v>3958.7797850000002</v>
      </c>
      <c r="L76">
        <v>3927.21875</v>
      </c>
      <c r="M76">
        <v>3886.9072270000001</v>
      </c>
      <c r="N76">
        <v>3836.3059079999998</v>
      </c>
      <c r="O76">
        <v>3788.368164</v>
      </c>
      <c r="P76">
        <v>3741.97876</v>
      </c>
      <c r="Q76">
        <v>3699.7985840000001</v>
      </c>
      <c r="R76">
        <v>3658.2878420000002</v>
      </c>
      <c r="S76">
        <v>3630.506836</v>
      </c>
      <c r="T76">
        <v>3620.2089839999999</v>
      </c>
      <c r="U76">
        <v>3610.798096</v>
      </c>
      <c r="V76">
        <v>3602.140625</v>
      </c>
      <c r="W76">
        <v>3599.3635250000002</v>
      </c>
      <c r="X76">
        <v>3600.8564449999999</v>
      </c>
      <c r="Y76">
        <v>3600.9140619999998</v>
      </c>
      <c r="Z76">
        <v>3608.6633299999999</v>
      </c>
      <c r="AA76">
        <v>3622.9760740000002</v>
      </c>
      <c r="AB76">
        <v>3645.9614259999998</v>
      </c>
      <c r="AC76">
        <v>3660.633057</v>
      </c>
      <c r="AD76">
        <v>3676.641846</v>
      </c>
      <c r="AE76">
        <v>3684.0141600000002</v>
      </c>
      <c r="AF76">
        <v>3687.944336</v>
      </c>
      <c r="AG76">
        <v>3694.6599120000001</v>
      </c>
      <c r="AH76">
        <v>3703.2067870000001</v>
      </c>
      <c r="AI76">
        <v>3714.9504390000002</v>
      </c>
      <c r="AJ76" s="34">
        <v>0</v>
      </c>
    </row>
    <row r="77" spans="1:36">
      <c r="A77" t="s">
        <v>302</v>
      </c>
      <c r="B77" t="s">
        <v>778</v>
      </c>
      <c r="C77" t="s">
        <v>1443</v>
      </c>
      <c r="D77" t="s">
        <v>399</v>
      </c>
      <c r="E77">
        <v>3.7846829999999998</v>
      </c>
      <c r="F77">
        <v>3.4309630000000002</v>
      </c>
      <c r="G77">
        <v>3.1294300000000002</v>
      </c>
      <c r="H77">
        <v>2.8293089999999999</v>
      </c>
      <c r="I77">
        <v>2.5855939999999999</v>
      </c>
      <c r="J77">
        <v>2.3723079999999999</v>
      </c>
      <c r="K77">
        <v>2.1979739999999999</v>
      </c>
      <c r="L77">
        <v>2.0671650000000001</v>
      </c>
      <c r="M77">
        <v>1.9634830000000001</v>
      </c>
      <c r="N77">
        <v>1.8752949999999999</v>
      </c>
      <c r="O77">
        <v>1.819474</v>
      </c>
      <c r="P77">
        <v>1.769584</v>
      </c>
      <c r="Q77">
        <v>1.7193210000000001</v>
      </c>
      <c r="R77">
        <v>1.673206</v>
      </c>
      <c r="S77">
        <v>1.636182</v>
      </c>
      <c r="T77">
        <v>1.6104959999999999</v>
      </c>
      <c r="U77">
        <v>1.5820590000000001</v>
      </c>
      <c r="V77">
        <v>1.5599959999999999</v>
      </c>
      <c r="W77">
        <v>1.5439369999999999</v>
      </c>
      <c r="X77">
        <v>1.5320579999999999</v>
      </c>
      <c r="Y77">
        <v>1.517973</v>
      </c>
      <c r="Z77">
        <v>1.5129779999999999</v>
      </c>
      <c r="AA77">
        <v>1.5069300000000001</v>
      </c>
      <c r="AB77">
        <v>1.50502</v>
      </c>
      <c r="AC77">
        <v>1.5057020000000001</v>
      </c>
      <c r="AD77">
        <v>1.5113909999999999</v>
      </c>
      <c r="AE77">
        <v>1.517387</v>
      </c>
      <c r="AF77">
        <v>1.5253540000000001</v>
      </c>
      <c r="AG77">
        <v>1.53715</v>
      </c>
      <c r="AH77">
        <v>1.550033</v>
      </c>
      <c r="AI77">
        <v>1.565005</v>
      </c>
      <c r="AJ77" s="34">
        <v>-2.9000000000000001E-2</v>
      </c>
    </row>
    <row r="78" spans="1:36">
      <c r="A78" t="s">
        <v>285</v>
      </c>
      <c r="B78" t="s">
        <v>779</v>
      </c>
      <c r="C78" t="s">
        <v>1444</v>
      </c>
      <c r="D78" t="s">
        <v>399</v>
      </c>
      <c r="E78">
        <v>0.70109999999999995</v>
      </c>
      <c r="F78">
        <v>0.77095499999999995</v>
      </c>
      <c r="G78">
        <v>0.84431400000000001</v>
      </c>
      <c r="H78">
        <v>0.89655899999999999</v>
      </c>
      <c r="I78">
        <v>0.94145599999999996</v>
      </c>
      <c r="J78">
        <v>0.97688200000000003</v>
      </c>
      <c r="K78">
        <v>0.99746900000000005</v>
      </c>
      <c r="L78">
        <v>1.0070760000000001</v>
      </c>
      <c r="M78">
        <v>1.011606</v>
      </c>
      <c r="N78">
        <v>1.010105</v>
      </c>
      <c r="O78">
        <v>1.0073719999999999</v>
      </c>
      <c r="P78">
        <v>1.002602</v>
      </c>
      <c r="Q78">
        <v>0.99697100000000005</v>
      </c>
      <c r="R78">
        <v>0.99357099999999998</v>
      </c>
      <c r="S78">
        <v>0.99572899999999998</v>
      </c>
      <c r="T78">
        <v>1.0032829999999999</v>
      </c>
      <c r="U78">
        <v>1.009781</v>
      </c>
      <c r="V78">
        <v>1.016923</v>
      </c>
      <c r="W78">
        <v>1.026996</v>
      </c>
      <c r="X78">
        <v>1.0387120000000001</v>
      </c>
      <c r="Y78">
        <v>1.0510429999999999</v>
      </c>
      <c r="Z78">
        <v>1.067113</v>
      </c>
      <c r="AA78">
        <v>1.085472</v>
      </c>
      <c r="AB78">
        <v>1.107226</v>
      </c>
      <c r="AC78">
        <v>1.1271580000000001</v>
      </c>
      <c r="AD78">
        <v>1.148466</v>
      </c>
      <c r="AE78">
        <v>1.1688799999999999</v>
      </c>
      <c r="AF78">
        <v>1.189748</v>
      </c>
      <c r="AG78">
        <v>1.2129730000000001</v>
      </c>
      <c r="AH78">
        <v>1.2377990000000001</v>
      </c>
      <c r="AI78">
        <v>1.264594</v>
      </c>
      <c r="AJ78" s="34">
        <v>0.02</v>
      </c>
    </row>
    <row r="79" spans="1:36">
      <c r="A79" t="s">
        <v>283</v>
      </c>
      <c r="B79" t="s">
        <v>780</v>
      </c>
      <c r="C79" t="s">
        <v>1445</v>
      </c>
      <c r="D79" t="s">
        <v>399</v>
      </c>
      <c r="E79">
        <v>46.918025999999998</v>
      </c>
      <c r="F79">
        <v>48.631000999999998</v>
      </c>
      <c r="G79">
        <v>50.114047999999997</v>
      </c>
      <c r="H79">
        <v>50.18074</v>
      </c>
      <c r="I79">
        <v>49.811802</v>
      </c>
      <c r="J79">
        <v>49.076461999999999</v>
      </c>
      <c r="K79">
        <v>47.788176999999997</v>
      </c>
      <c r="L79">
        <v>46.285212999999999</v>
      </c>
      <c r="M79">
        <v>44.824871000000002</v>
      </c>
      <c r="N79">
        <v>43.382506999999997</v>
      </c>
      <c r="O79">
        <v>42.107292000000001</v>
      </c>
      <c r="P79">
        <v>41.004860000000001</v>
      </c>
      <c r="Q79">
        <v>40.186836</v>
      </c>
      <c r="R79">
        <v>39.658009</v>
      </c>
      <c r="S79">
        <v>39.548473000000001</v>
      </c>
      <c r="T79">
        <v>39.889771000000003</v>
      </c>
      <c r="U79">
        <v>40.473433999999997</v>
      </c>
      <c r="V79">
        <v>41.323611999999997</v>
      </c>
      <c r="W79">
        <v>42.461609000000003</v>
      </c>
      <c r="X79">
        <v>43.902400999999998</v>
      </c>
      <c r="Y79">
        <v>45.648006000000002</v>
      </c>
      <c r="Z79">
        <v>47.834502999999998</v>
      </c>
      <c r="AA79">
        <v>50.425888</v>
      </c>
      <c r="AB79">
        <v>53.481574999999999</v>
      </c>
      <c r="AC79">
        <v>56.801704000000001</v>
      </c>
      <c r="AD79">
        <v>60.598796999999998</v>
      </c>
      <c r="AE79">
        <v>64.753578000000005</v>
      </c>
      <c r="AF79">
        <v>69.313461000000004</v>
      </c>
      <c r="AG79">
        <v>74.373581000000001</v>
      </c>
      <c r="AH79">
        <v>80.068932000000004</v>
      </c>
      <c r="AI79">
        <v>86.446922000000001</v>
      </c>
      <c r="AJ79" s="34">
        <v>2.1000000000000001E-2</v>
      </c>
    </row>
    <row r="80" spans="1:36">
      <c r="A80" t="s">
        <v>513</v>
      </c>
      <c r="B80" t="s">
        <v>781</v>
      </c>
      <c r="C80" t="s">
        <v>1446</v>
      </c>
      <c r="D80" t="s">
        <v>399</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17</v>
      </c>
    </row>
    <row r="81" spans="1:36">
      <c r="A81" t="s">
        <v>515</v>
      </c>
      <c r="B81" t="s">
        <v>782</v>
      </c>
      <c r="C81" t="s">
        <v>1447</v>
      </c>
      <c r="D81" t="s">
        <v>399</v>
      </c>
      <c r="E81">
        <v>1.8748000000000001E-2</v>
      </c>
      <c r="F81">
        <v>3.3905999999999999E-2</v>
      </c>
      <c r="G81">
        <v>5.2081000000000002E-2</v>
      </c>
      <c r="H81">
        <v>7.0747000000000004E-2</v>
      </c>
      <c r="I81">
        <v>8.9940999999999993E-2</v>
      </c>
      <c r="J81">
        <v>0.109102</v>
      </c>
      <c r="K81">
        <v>0.126887</v>
      </c>
      <c r="L81">
        <v>0.143431</v>
      </c>
      <c r="M81">
        <v>0.15960099999999999</v>
      </c>
      <c r="N81">
        <v>0.17522799999999999</v>
      </c>
      <c r="O81">
        <v>0.19051799999999999</v>
      </c>
      <c r="P81">
        <v>0.205126</v>
      </c>
      <c r="Q81">
        <v>0.218973</v>
      </c>
      <c r="R81">
        <v>0.2316</v>
      </c>
      <c r="S81">
        <v>0.243759</v>
      </c>
      <c r="T81">
        <v>0.25589099999999998</v>
      </c>
      <c r="U81">
        <v>0.267202</v>
      </c>
      <c r="V81">
        <v>0.27808300000000002</v>
      </c>
      <c r="W81">
        <v>0.28950599999999999</v>
      </c>
      <c r="X81">
        <v>0.30115700000000001</v>
      </c>
      <c r="Y81">
        <v>0.31245099999999998</v>
      </c>
      <c r="Z81">
        <v>0.32468799999999998</v>
      </c>
      <c r="AA81">
        <v>0.33812700000000001</v>
      </c>
      <c r="AB81">
        <v>0.352607</v>
      </c>
      <c r="AC81">
        <v>0.36673499999999998</v>
      </c>
      <c r="AD81">
        <v>0.38152999999999998</v>
      </c>
      <c r="AE81">
        <v>0.39616499999999999</v>
      </c>
      <c r="AF81">
        <v>0.41122300000000001</v>
      </c>
      <c r="AG81">
        <v>0.42730400000000002</v>
      </c>
      <c r="AH81">
        <v>0.44427499999999998</v>
      </c>
      <c r="AI81">
        <v>0.46234599999999998</v>
      </c>
      <c r="AJ81" s="34">
        <v>0.113</v>
      </c>
    </row>
    <row r="82" spans="1:36">
      <c r="A82" t="s">
        <v>519</v>
      </c>
      <c r="B82" t="s">
        <v>783</v>
      </c>
      <c r="C82" t="s">
        <v>1448</v>
      </c>
      <c r="D82" t="s">
        <v>399</v>
      </c>
      <c r="E82">
        <v>9.7627000000000005E-2</v>
      </c>
      <c r="F82">
        <v>0.12522</v>
      </c>
      <c r="G82">
        <v>0.15840199999999999</v>
      </c>
      <c r="H82">
        <v>0.19073799999999999</v>
      </c>
      <c r="I82">
        <v>0.22334200000000001</v>
      </c>
      <c r="J82">
        <v>0.255</v>
      </c>
      <c r="K82">
        <v>0.283271</v>
      </c>
      <c r="L82">
        <v>0.30885299999999999</v>
      </c>
      <c r="M82">
        <v>0.33328200000000002</v>
      </c>
      <c r="N82">
        <v>0.356159</v>
      </c>
      <c r="O82">
        <v>0.37806400000000001</v>
      </c>
      <c r="P82">
        <v>0.39840900000000001</v>
      </c>
      <c r="Q82">
        <v>0.41720499999999999</v>
      </c>
      <c r="R82">
        <v>0.43389699999999998</v>
      </c>
      <c r="S82">
        <v>0.45025700000000002</v>
      </c>
      <c r="T82">
        <v>0.46737699999999999</v>
      </c>
      <c r="U82">
        <v>0.48413</v>
      </c>
      <c r="V82">
        <v>0.50158199999999997</v>
      </c>
      <c r="W82">
        <v>0.51802499999999996</v>
      </c>
      <c r="X82">
        <v>0.53434800000000005</v>
      </c>
      <c r="Y82">
        <v>0.55178799999999995</v>
      </c>
      <c r="Z82">
        <v>0.57369199999999998</v>
      </c>
      <c r="AA82">
        <v>0.59588200000000002</v>
      </c>
      <c r="AB82">
        <v>0.620255</v>
      </c>
      <c r="AC82">
        <v>0.64403600000000005</v>
      </c>
      <c r="AD82">
        <v>0.66900099999999996</v>
      </c>
      <c r="AE82">
        <v>0.69367000000000001</v>
      </c>
      <c r="AF82">
        <v>0.71905300000000005</v>
      </c>
      <c r="AG82">
        <v>0.74617599999999995</v>
      </c>
      <c r="AH82">
        <v>0.77477499999999999</v>
      </c>
      <c r="AI82">
        <v>0.80518000000000001</v>
      </c>
      <c r="AJ82" s="34">
        <v>7.2999999999999995E-2</v>
      </c>
    </row>
    <row r="83" spans="1:36">
      <c r="A83" t="s">
        <v>517</v>
      </c>
      <c r="B83" t="s">
        <v>784</v>
      </c>
      <c r="C83" t="s">
        <v>1449</v>
      </c>
      <c r="D83" t="s">
        <v>399</v>
      </c>
      <c r="E83">
        <v>9.6310000000000007E-2</v>
      </c>
      <c r="F83">
        <v>0.122837</v>
      </c>
      <c r="G83">
        <v>0.15489800000000001</v>
      </c>
      <c r="H83">
        <v>0.186227</v>
      </c>
      <c r="I83">
        <v>0.217999</v>
      </c>
      <c r="J83">
        <v>0.249029</v>
      </c>
      <c r="K83">
        <v>0.276841</v>
      </c>
      <c r="L83">
        <v>0.30207499999999998</v>
      </c>
      <c r="M83">
        <v>0.32631700000000002</v>
      </c>
      <c r="N83">
        <v>0.349049</v>
      </c>
      <c r="O83">
        <v>0.37081799999999998</v>
      </c>
      <c r="P83">
        <v>0.39107399999999998</v>
      </c>
      <c r="Q83">
        <v>0.409773</v>
      </c>
      <c r="R83">
        <v>0.42628899999999997</v>
      </c>
      <c r="S83">
        <v>0.44248599999999999</v>
      </c>
      <c r="T83">
        <v>0.45944600000000002</v>
      </c>
      <c r="U83">
        <v>0.476051</v>
      </c>
      <c r="V83">
        <v>0.493336</v>
      </c>
      <c r="W83">
        <v>0.50948000000000004</v>
      </c>
      <c r="X83">
        <v>0.52549000000000001</v>
      </c>
      <c r="Y83">
        <v>0.54265200000000002</v>
      </c>
      <c r="Z83">
        <v>0.564249</v>
      </c>
      <c r="AA83">
        <v>0.58597299999999997</v>
      </c>
      <c r="AB83">
        <v>0.60967700000000002</v>
      </c>
      <c r="AC83">
        <v>0.63281100000000001</v>
      </c>
      <c r="AD83">
        <v>0.657134</v>
      </c>
      <c r="AE83">
        <v>0.68120899999999995</v>
      </c>
      <c r="AF83">
        <v>0.70604299999999998</v>
      </c>
      <c r="AG83">
        <v>0.73265000000000002</v>
      </c>
      <c r="AH83">
        <v>0.76078699999999999</v>
      </c>
      <c r="AI83">
        <v>0.79077299999999995</v>
      </c>
      <c r="AJ83" s="34">
        <v>7.2999999999999995E-2</v>
      </c>
    </row>
    <row r="84" spans="1:36">
      <c r="A84" t="s">
        <v>521</v>
      </c>
      <c r="B84" t="s">
        <v>785</v>
      </c>
      <c r="C84" t="s">
        <v>1450</v>
      </c>
      <c r="D84" t="s">
        <v>399</v>
      </c>
      <c r="E84">
        <v>6.1164000000000003E-2</v>
      </c>
      <c r="F84">
        <v>0.107416</v>
      </c>
      <c r="G84">
        <v>0.16386700000000001</v>
      </c>
      <c r="H84">
        <v>0.22251899999999999</v>
      </c>
      <c r="I84">
        <v>0.283688</v>
      </c>
      <c r="J84">
        <v>0.345864</v>
      </c>
      <c r="K84">
        <v>0.40496100000000002</v>
      </c>
      <c r="L84">
        <v>0.46121600000000001</v>
      </c>
      <c r="M84">
        <v>0.51675800000000005</v>
      </c>
      <c r="N84">
        <v>0.57162299999999999</v>
      </c>
      <c r="O84">
        <v>0.62651100000000004</v>
      </c>
      <c r="P84">
        <v>0.68034099999999997</v>
      </c>
      <c r="Q84">
        <v>0.73262000000000005</v>
      </c>
      <c r="R84">
        <v>0.78134300000000001</v>
      </c>
      <c r="S84">
        <v>0.82896599999999998</v>
      </c>
      <c r="T84">
        <v>0.87690599999999996</v>
      </c>
      <c r="U84">
        <v>0.92229099999999997</v>
      </c>
      <c r="V84">
        <v>0.96618400000000004</v>
      </c>
      <c r="W84">
        <v>1.0108569999999999</v>
      </c>
      <c r="X84">
        <v>1.0563009999999999</v>
      </c>
      <c r="Y84">
        <v>1.1008359999999999</v>
      </c>
      <c r="Z84">
        <v>1.148685</v>
      </c>
      <c r="AA84">
        <v>1.1992160000000001</v>
      </c>
      <c r="AB84">
        <v>1.25335</v>
      </c>
      <c r="AC84">
        <v>1.3058700000000001</v>
      </c>
      <c r="AD84">
        <v>1.3604480000000001</v>
      </c>
      <c r="AE84">
        <v>1.4141509999999999</v>
      </c>
      <c r="AF84">
        <v>1.4691209999999999</v>
      </c>
      <c r="AG84">
        <v>1.5276000000000001</v>
      </c>
      <c r="AH84">
        <v>1.5891660000000001</v>
      </c>
      <c r="AI84">
        <v>1.654533</v>
      </c>
      <c r="AJ84" s="34">
        <v>0.11600000000000001</v>
      </c>
    </row>
    <row r="85" spans="1:36">
      <c r="A85" t="s">
        <v>752</v>
      </c>
      <c r="B85" t="s">
        <v>786</v>
      </c>
      <c r="C85" t="s">
        <v>1451</v>
      </c>
      <c r="D85" t="s">
        <v>399</v>
      </c>
      <c r="E85">
        <v>3737.7229000000002</v>
      </c>
      <c r="F85">
        <v>3807.5063479999999</v>
      </c>
      <c r="G85">
        <v>3905.2692870000001</v>
      </c>
      <c r="H85">
        <v>3940.1110840000001</v>
      </c>
      <c r="I85">
        <v>3981.8940429999998</v>
      </c>
      <c r="J85">
        <v>4016.8698730000001</v>
      </c>
      <c r="K85">
        <v>4010.8562010000001</v>
      </c>
      <c r="L85">
        <v>3977.7946780000002</v>
      </c>
      <c r="M85">
        <v>3936.0427249999998</v>
      </c>
      <c r="N85">
        <v>3884.0266109999998</v>
      </c>
      <c r="O85">
        <v>3834.8679200000001</v>
      </c>
      <c r="P85">
        <v>3787.4301759999998</v>
      </c>
      <c r="Q85">
        <v>3744.4799800000001</v>
      </c>
      <c r="R85">
        <v>3702.4865719999998</v>
      </c>
      <c r="S85">
        <v>3674.6508789999998</v>
      </c>
      <c r="T85">
        <v>3664.7719729999999</v>
      </c>
      <c r="U85">
        <v>3656.0131839999999</v>
      </c>
      <c r="V85">
        <v>3648.280029</v>
      </c>
      <c r="W85">
        <v>3646.7241210000002</v>
      </c>
      <c r="X85">
        <v>3649.7473140000002</v>
      </c>
      <c r="Y85">
        <v>3651.6381839999999</v>
      </c>
      <c r="Z85">
        <v>3661.688721</v>
      </c>
      <c r="AA85">
        <v>3678.7145999999998</v>
      </c>
      <c r="AB85">
        <v>3704.8920899999998</v>
      </c>
      <c r="AC85">
        <v>3723.0173340000001</v>
      </c>
      <c r="AD85">
        <v>3742.9689939999998</v>
      </c>
      <c r="AE85">
        <v>3754.6381839999999</v>
      </c>
      <c r="AF85">
        <v>3763.2790530000002</v>
      </c>
      <c r="AG85">
        <v>3775.2172850000002</v>
      </c>
      <c r="AH85">
        <v>3789.6323240000002</v>
      </c>
      <c r="AI85">
        <v>3807.9389649999998</v>
      </c>
      <c r="AJ85" s="34">
        <v>1E-3</v>
      </c>
    </row>
    <row r="86" spans="1:36">
      <c r="A86" t="s">
        <v>717</v>
      </c>
      <c r="B86" t="s">
        <v>787</v>
      </c>
      <c r="C86" t="s">
        <v>788</v>
      </c>
    </row>
    <row r="87" spans="1:36">
      <c r="A87" t="s">
        <v>373</v>
      </c>
      <c r="B87" t="s">
        <v>789</v>
      </c>
      <c r="C87" t="s">
        <v>1452</v>
      </c>
      <c r="D87" t="s">
        <v>399</v>
      </c>
      <c r="E87">
        <v>4646.3789059999999</v>
      </c>
      <c r="F87">
        <v>4739.3491210000002</v>
      </c>
      <c r="G87">
        <v>4865.5805659999996</v>
      </c>
      <c r="H87">
        <v>4911.4135740000002</v>
      </c>
      <c r="I87">
        <v>4965.5849609999996</v>
      </c>
      <c r="J87">
        <v>5012.1455079999996</v>
      </c>
      <c r="K87">
        <v>5010.001953</v>
      </c>
      <c r="L87">
        <v>4979.189453</v>
      </c>
      <c r="M87">
        <v>4942.7895509999998</v>
      </c>
      <c r="N87">
        <v>4896.5888670000004</v>
      </c>
      <c r="O87">
        <v>4855.7246089999999</v>
      </c>
      <c r="P87">
        <v>4817.326172</v>
      </c>
      <c r="Q87">
        <v>4783.6743159999996</v>
      </c>
      <c r="R87">
        <v>4748.658203</v>
      </c>
      <c r="S87">
        <v>4729.6948240000002</v>
      </c>
      <c r="T87">
        <v>4731.9438479999999</v>
      </c>
      <c r="U87">
        <v>4733.8554690000001</v>
      </c>
      <c r="V87">
        <v>4736.1713870000003</v>
      </c>
      <c r="W87">
        <v>4746.1196289999998</v>
      </c>
      <c r="X87">
        <v>4762.2338870000003</v>
      </c>
      <c r="Y87">
        <v>4775.576172</v>
      </c>
      <c r="Z87">
        <v>4798.8657229999999</v>
      </c>
      <c r="AA87">
        <v>4830.001953</v>
      </c>
      <c r="AB87">
        <v>4873.2880859999996</v>
      </c>
      <c r="AC87">
        <v>4906.2783200000003</v>
      </c>
      <c r="AD87">
        <v>4942.0234380000002</v>
      </c>
      <c r="AE87">
        <v>4966.9780270000001</v>
      </c>
      <c r="AF87">
        <v>4989.1303710000002</v>
      </c>
      <c r="AG87">
        <v>5016.955078</v>
      </c>
      <c r="AH87">
        <v>5048.0107420000004</v>
      </c>
      <c r="AI87">
        <v>5084.3339839999999</v>
      </c>
      <c r="AJ87" s="34">
        <v>3.0000000000000001E-3</v>
      </c>
    </row>
    <row r="88" spans="1:36">
      <c r="A88" t="s">
        <v>302</v>
      </c>
      <c r="B88" t="s">
        <v>790</v>
      </c>
      <c r="C88" t="s">
        <v>1453</v>
      </c>
      <c r="D88" t="s">
        <v>399</v>
      </c>
      <c r="E88">
        <v>460.86975100000001</v>
      </c>
      <c r="F88">
        <v>464.52282700000001</v>
      </c>
      <c r="G88">
        <v>469.54321299999998</v>
      </c>
      <c r="H88">
        <v>465.99099699999999</v>
      </c>
      <c r="I88">
        <v>463.69515999999999</v>
      </c>
      <c r="J88">
        <v>461.26968399999998</v>
      </c>
      <c r="K88">
        <v>457.29605099999998</v>
      </c>
      <c r="L88">
        <v>454.04574600000001</v>
      </c>
      <c r="M88">
        <v>453.400757</v>
      </c>
      <c r="N88">
        <v>453.936127</v>
      </c>
      <c r="O88">
        <v>456.04293799999999</v>
      </c>
      <c r="P88">
        <v>458.55139200000002</v>
      </c>
      <c r="Q88">
        <v>462.03924599999999</v>
      </c>
      <c r="R88">
        <v>465.12713600000001</v>
      </c>
      <c r="S88">
        <v>469.47937000000002</v>
      </c>
      <c r="T88">
        <v>475.35687300000001</v>
      </c>
      <c r="U88">
        <v>480.72488399999997</v>
      </c>
      <c r="V88">
        <v>486.78750600000001</v>
      </c>
      <c r="W88">
        <v>493.66656499999999</v>
      </c>
      <c r="X88">
        <v>501.82000699999998</v>
      </c>
      <c r="Y88">
        <v>509.34664900000001</v>
      </c>
      <c r="Z88">
        <v>518.26178000000004</v>
      </c>
      <c r="AA88">
        <v>527.90002400000003</v>
      </c>
      <c r="AB88">
        <v>539.17065400000001</v>
      </c>
      <c r="AC88">
        <v>549.62530500000003</v>
      </c>
      <c r="AD88">
        <v>560.49871800000005</v>
      </c>
      <c r="AE88">
        <v>570.46868900000004</v>
      </c>
      <c r="AF88">
        <v>580.66192599999999</v>
      </c>
      <c r="AG88">
        <v>591.99530000000004</v>
      </c>
      <c r="AH88">
        <v>603.85858199999996</v>
      </c>
      <c r="AI88">
        <v>616.45465100000001</v>
      </c>
      <c r="AJ88" s="34">
        <v>0.01</v>
      </c>
    </row>
    <row r="89" spans="1:36">
      <c r="A89" t="s">
        <v>285</v>
      </c>
      <c r="B89" t="s">
        <v>791</v>
      </c>
      <c r="C89" t="s">
        <v>1454</v>
      </c>
      <c r="D89" t="s">
        <v>399</v>
      </c>
      <c r="E89">
        <v>1.628536</v>
      </c>
      <c r="F89">
        <v>1.7773559999999999</v>
      </c>
      <c r="G89">
        <v>1.9456089999999999</v>
      </c>
      <c r="H89">
        <v>2.0777999999999999</v>
      </c>
      <c r="I89">
        <v>2.206099</v>
      </c>
      <c r="J89">
        <v>2.3248259999999998</v>
      </c>
      <c r="K89">
        <v>2.417751</v>
      </c>
      <c r="L89">
        <v>2.4950869999999998</v>
      </c>
      <c r="M89">
        <v>2.573248</v>
      </c>
      <c r="N89">
        <v>2.6484380000000001</v>
      </c>
      <c r="O89">
        <v>2.729501</v>
      </c>
      <c r="P89">
        <v>2.8147829999999998</v>
      </c>
      <c r="Q89">
        <v>2.9065439999999998</v>
      </c>
      <c r="R89">
        <v>3.0061990000000001</v>
      </c>
      <c r="S89">
        <v>3.1255259999999998</v>
      </c>
      <c r="T89">
        <v>3.2563960000000001</v>
      </c>
      <c r="U89">
        <v>3.3877389999999998</v>
      </c>
      <c r="V89">
        <v>3.5231690000000002</v>
      </c>
      <c r="W89">
        <v>3.671373</v>
      </c>
      <c r="X89">
        <v>3.8304819999999999</v>
      </c>
      <c r="Y89">
        <v>3.9912010000000002</v>
      </c>
      <c r="Z89">
        <v>4.1664060000000003</v>
      </c>
      <c r="AA89">
        <v>4.3517989999999998</v>
      </c>
      <c r="AB89">
        <v>4.5521599999999998</v>
      </c>
      <c r="AC89">
        <v>4.7480570000000002</v>
      </c>
      <c r="AD89">
        <v>4.9549649999999996</v>
      </c>
      <c r="AE89">
        <v>5.1609420000000004</v>
      </c>
      <c r="AF89">
        <v>5.3756110000000001</v>
      </c>
      <c r="AG89">
        <v>5.6106429999999996</v>
      </c>
      <c r="AH89">
        <v>5.8543520000000004</v>
      </c>
      <c r="AI89">
        <v>6.1199649999999997</v>
      </c>
      <c r="AJ89" s="34">
        <v>4.4999999999999998E-2</v>
      </c>
    </row>
    <row r="90" spans="1:36">
      <c r="A90" t="s">
        <v>283</v>
      </c>
      <c r="B90" t="s">
        <v>792</v>
      </c>
      <c r="C90" t="s">
        <v>1455</v>
      </c>
      <c r="D90" t="s">
        <v>399</v>
      </c>
      <c r="E90">
        <v>47.953029999999998</v>
      </c>
      <c r="F90">
        <v>49.845165000000001</v>
      </c>
      <c r="G90">
        <v>51.532200000000003</v>
      </c>
      <c r="H90">
        <v>51.778038000000002</v>
      </c>
      <c r="I90">
        <v>51.581299000000001</v>
      </c>
      <c r="J90">
        <v>51.004958999999999</v>
      </c>
      <c r="K90">
        <v>49.846718000000003</v>
      </c>
      <c r="L90">
        <v>48.45261</v>
      </c>
      <c r="M90">
        <v>47.096378000000001</v>
      </c>
      <c r="N90">
        <v>45.747577999999997</v>
      </c>
      <c r="O90">
        <v>44.559382999999997</v>
      </c>
      <c r="P90">
        <v>43.536991</v>
      </c>
      <c r="Q90">
        <v>42.794024999999998</v>
      </c>
      <c r="R90">
        <v>42.331420999999999</v>
      </c>
      <c r="S90">
        <v>42.288643</v>
      </c>
      <c r="T90">
        <v>42.702843000000001</v>
      </c>
      <c r="U90">
        <v>43.356655000000003</v>
      </c>
      <c r="V90">
        <v>44.278357999999997</v>
      </c>
      <c r="W90">
        <v>45.496887000000001</v>
      </c>
      <c r="X90">
        <v>47.027118999999999</v>
      </c>
      <c r="Y90">
        <v>48.864623999999999</v>
      </c>
      <c r="Z90">
        <v>51.153297000000002</v>
      </c>
      <c r="AA90">
        <v>53.854602999999997</v>
      </c>
      <c r="AB90">
        <v>57.028579999999998</v>
      </c>
      <c r="AC90">
        <v>60.461334000000001</v>
      </c>
      <c r="AD90">
        <v>64.378838000000002</v>
      </c>
      <c r="AE90">
        <v>68.652137999999994</v>
      </c>
      <c r="AF90">
        <v>73.334320000000005</v>
      </c>
      <c r="AG90">
        <v>78.528107000000006</v>
      </c>
      <c r="AH90">
        <v>84.369026000000005</v>
      </c>
      <c r="AI90">
        <v>90.907668999999999</v>
      </c>
      <c r="AJ90" s="34">
        <v>2.1999999999999999E-2</v>
      </c>
    </row>
    <row r="91" spans="1:36">
      <c r="A91" t="s">
        <v>513</v>
      </c>
      <c r="B91" t="s">
        <v>793</v>
      </c>
      <c r="C91" t="s">
        <v>1456</v>
      </c>
      <c r="D91" t="s">
        <v>399</v>
      </c>
      <c r="E91">
        <v>60.468150999999999</v>
      </c>
      <c r="F91">
        <v>66.299071999999995</v>
      </c>
      <c r="G91">
        <v>72.175606000000002</v>
      </c>
      <c r="H91">
        <v>76.444137999999995</v>
      </c>
      <c r="I91">
        <v>80.637550000000005</v>
      </c>
      <c r="J91">
        <v>84.690230999999997</v>
      </c>
      <c r="K91">
        <v>88.238372999999996</v>
      </c>
      <c r="L91">
        <v>91.903319999999994</v>
      </c>
      <c r="M91">
        <v>96.074439999999996</v>
      </c>
      <c r="N91">
        <v>100.60952</v>
      </c>
      <c r="O91">
        <v>105.468964</v>
      </c>
      <c r="P91">
        <v>110.5457</v>
      </c>
      <c r="Q91">
        <v>115.838318</v>
      </c>
      <c r="R91">
        <v>121.096039</v>
      </c>
      <c r="S91">
        <v>126.64123499999999</v>
      </c>
      <c r="T91">
        <v>132.617752</v>
      </c>
      <c r="U91">
        <v>138.44786099999999</v>
      </c>
      <c r="V91">
        <v>144.48704499999999</v>
      </c>
      <c r="W91">
        <v>150.83395400000001</v>
      </c>
      <c r="X91">
        <v>157.63082900000001</v>
      </c>
      <c r="Y91">
        <v>164.463089</v>
      </c>
      <c r="Z91">
        <v>172.10832199999999</v>
      </c>
      <c r="AA91">
        <v>180.521072</v>
      </c>
      <c r="AB91">
        <v>189.730988</v>
      </c>
      <c r="AC91">
        <v>198.924072</v>
      </c>
      <c r="AD91">
        <v>208.80064400000001</v>
      </c>
      <c r="AE91">
        <v>218.738281</v>
      </c>
      <c r="AF91">
        <v>229.24539200000001</v>
      </c>
      <c r="AG91">
        <v>240.63826</v>
      </c>
      <c r="AH91">
        <v>252.60655199999999</v>
      </c>
      <c r="AI91">
        <v>265.29858400000001</v>
      </c>
      <c r="AJ91" s="34">
        <v>5.0999999999999997E-2</v>
      </c>
    </row>
    <row r="92" spans="1:36">
      <c r="A92" t="s">
        <v>515</v>
      </c>
      <c r="B92" t="s">
        <v>794</v>
      </c>
      <c r="C92" t="s">
        <v>1457</v>
      </c>
      <c r="D92" t="s">
        <v>399</v>
      </c>
      <c r="E92">
        <v>8.9997999999999995E-2</v>
      </c>
      <c r="F92">
        <v>0.163688</v>
      </c>
      <c r="G92">
        <v>0.249974</v>
      </c>
      <c r="H92">
        <v>0.337198</v>
      </c>
      <c r="I92">
        <v>0.42652699999999999</v>
      </c>
      <c r="J92">
        <v>0.51549299999999998</v>
      </c>
      <c r="K92">
        <v>0.597889</v>
      </c>
      <c r="L92">
        <v>0.67499200000000004</v>
      </c>
      <c r="M92">
        <v>0.75191300000000005</v>
      </c>
      <c r="N92">
        <v>0.82803800000000005</v>
      </c>
      <c r="O92">
        <v>0.90481400000000001</v>
      </c>
      <c r="P92">
        <v>0.98185599999999995</v>
      </c>
      <c r="Q92">
        <v>1.059515</v>
      </c>
      <c r="R92">
        <v>1.1359090000000001</v>
      </c>
      <c r="S92">
        <v>1.215317</v>
      </c>
      <c r="T92">
        <v>1.3000130000000001</v>
      </c>
      <c r="U92">
        <v>1.3848370000000001</v>
      </c>
      <c r="V92">
        <v>1.471303</v>
      </c>
      <c r="W92">
        <v>1.5641339999999999</v>
      </c>
      <c r="X92">
        <v>1.6610320000000001</v>
      </c>
      <c r="Y92">
        <v>1.759606</v>
      </c>
      <c r="Z92">
        <v>1.8651279999999999</v>
      </c>
      <c r="AA92">
        <v>1.976728</v>
      </c>
      <c r="AB92">
        <v>2.0954579999999998</v>
      </c>
      <c r="AC92">
        <v>2.2125650000000001</v>
      </c>
      <c r="AD92">
        <v>2.3353069999999998</v>
      </c>
      <c r="AE92">
        <v>2.4583659999999998</v>
      </c>
      <c r="AF92">
        <v>2.5862150000000002</v>
      </c>
      <c r="AG92">
        <v>2.7240229999999999</v>
      </c>
      <c r="AH92">
        <v>2.8703340000000002</v>
      </c>
      <c r="AI92">
        <v>3.0275319999999999</v>
      </c>
      <c r="AJ92" s="34">
        <v>0.124</v>
      </c>
    </row>
    <row r="93" spans="1:36">
      <c r="A93" t="s">
        <v>519</v>
      </c>
      <c r="B93" t="s">
        <v>795</v>
      </c>
      <c r="C93" t="s">
        <v>1458</v>
      </c>
      <c r="D93" t="s">
        <v>399</v>
      </c>
      <c r="E93">
        <v>0.16417799999999999</v>
      </c>
      <c r="F93">
        <v>0.26693099999999997</v>
      </c>
      <c r="G93">
        <v>0.38777299999999998</v>
      </c>
      <c r="H93">
        <v>0.50831300000000001</v>
      </c>
      <c r="I93">
        <v>0.62991600000000003</v>
      </c>
      <c r="J93">
        <v>0.74863999999999997</v>
      </c>
      <c r="K93">
        <v>0.85668999999999995</v>
      </c>
      <c r="L93">
        <v>0.95623100000000005</v>
      </c>
      <c r="M93">
        <v>1.0542860000000001</v>
      </c>
      <c r="N93">
        <v>1.1494120000000001</v>
      </c>
      <c r="O93">
        <v>1.2439579999999999</v>
      </c>
      <c r="P93">
        <v>1.337242</v>
      </c>
      <c r="Q93">
        <v>1.4299170000000001</v>
      </c>
      <c r="R93">
        <v>1.5200469999999999</v>
      </c>
      <c r="S93">
        <v>1.613666</v>
      </c>
      <c r="T93">
        <v>1.714121</v>
      </c>
      <c r="U93">
        <v>1.815647</v>
      </c>
      <c r="V93">
        <v>1.9204330000000001</v>
      </c>
      <c r="W93">
        <v>2.0310389999999998</v>
      </c>
      <c r="X93">
        <v>2.14601</v>
      </c>
      <c r="Y93">
        <v>2.2644700000000002</v>
      </c>
      <c r="Z93">
        <v>2.3944179999999999</v>
      </c>
      <c r="AA93">
        <v>2.5303179999999998</v>
      </c>
      <c r="AB93">
        <v>2.675154</v>
      </c>
      <c r="AC93">
        <v>2.8178030000000001</v>
      </c>
      <c r="AD93">
        <v>2.9672719999999999</v>
      </c>
      <c r="AE93">
        <v>3.1168439999999999</v>
      </c>
      <c r="AF93">
        <v>3.2720690000000001</v>
      </c>
      <c r="AG93">
        <v>3.4394049999999998</v>
      </c>
      <c r="AH93">
        <v>3.617248</v>
      </c>
      <c r="AI93">
        <v>3.8085680000000002</v>
      </c>
      <c r="AJ93" s="34">
        <v>0.11</v>
      </c>
    </row>
    <row r="94" spans="1:36">
      <c r="A94" t="s">
        <v>517</v>
      </c>
      <c r="B94" t="s">
        <v>796</v>
      </c>
      <c r="C94" t="s">
        <v>1459</v>
      </c>
      <c r="D94" t="s">
        <v>399</v>
      </c>
      <c r="E94">
        <v>0.17280000000000001</v>
      </c>
      <c r="F94">
        <v>0.28568500000000002</v>
      </c>
      <c r="G94">
        <v>0.41936800000000002</v>
      </c>
      <c r="H94">
        <v>0.55304600000000004</v>
      </c>
      <c r="I94">
        <v>0.68893400000000005</v>
      </c>
      <c r="J94">
        <v>0.82306100000000004</v>
      </c>
      <c r="K94">
        <v>0.94603899999999996</v>
      </c>
      <c r="L94">
        <v>1.0599270000000001</v>
      </c>
      <c r="M94">
        <v>1.1728529999999999</v>
      </c>
      <c r="N94">
        <v>1.283515</v>
      </c>
      <c r="O94">
        <v>1.3943859999999999</v>
      </c>
      <c r="P94">
        <v>1.504756</v>
      </c>
      <c r="Q94">
        <v>1.615253</v>
      </c>
      <c r="R94">
        <v>1.7235240000000001</v>
      </c>
      <c r="S94">
        <v>1.8361529999999999</v>
      </c>
      <c r="T94">
        <v>1.956896</v>
      </c>
      <c r="U94">
        <v>2.0789949999999999</v>
      </c>
      <c r="V94">
        <v>2.2048130000000001</v>
      </c>
      <c r="W94">
        <v>2.3375059999999999</v>
      </c>
      <c r="X94">
        <v>2.4754770000000001</v>
      </c>
      <c r="Y94">
        <v>2.617353</v>
      </c>
      <c r="Z94">
        <v>2.7720829999999999</v>
      </c>
      <c r="AA94">
        <v>2.933786</v>
      </c>
      <c r="AB94">
        <v>3.1056979999999998</v>
      </c>
      <c r="AC94">
        <v>3.2752150000000002</v>
      </c>
      <c r="AD94">
        <v>3.4527459999999999</v>
      </c>
      <c r="AE94">
        <v>3.6304059999999998</v>
      </c>
      <c r="AF94">
        <v>3.814743</v>
      </c>
      <c r="AG94">
        <v>4.0133320000000001</v>
      </c>
      <c r="AH94">
        <v>4.2238530000000001</v>
      </c>
      <c r="AI94">
        <v>4.4496909999999996</v>
      </c>
      <c r="AJ94" s="34">
        <v>0.114</v>
      </c>
    </row>
    <row r="95" spans="1:36">
      <c r="A95" t="s">
        <v>521</v>
      </c>
      <c r="B95" t="s">
        <v>797</v>
      </c>
      <c r="C95" t="s">
        <v>1460</v>
      </c>
      <c r="D95" t="s">
        <v>399</v>
      </c>
      <c r="E95">
        <v>0.13279199999999999</v>
      </c>
      <c r="F95">
        <v>0.25992599999999999</v>
      </c>
      <c r="G95">
        <v>0.41427199999999997</v>
      </c>
      <c r="H95">
        <v>0.57395099999999999</v>
      </c>
      <c r="I95">
        <v>0.73885999999999996</v>
      </c>
      <c r="J95">
        <v>0.90507099999999996</v>
      </c>
      <c r="K95">
        <v>1.0615019999999999</v>
      </c>
      <c r="L95">
        <v>1.208407</v>
      </c>
      <c r="M95">
        <v>1.3531470000000001</v>
      </c>
      <c r="N95">
        <v>1.497633</v>
      </c>
      <c r="O95">
        <v>1.645084</v>
      </c>
      <c r="P95">
        <v>1.7943979999999999</v>
      </c>
      <c r="Q95">
        <v>1.9460789999999999</v>
      </c>
      <c r="R95">
        <v>2.0955010000000001</v>
      </c>
      <c r="S95">
        <v>2.2496239999999998</v>
      </c>
      <c r="T95">
        <v>2.4129040000000002</v>
      </c>
      <c r="U95">
        <v>2.577223</v>
      </c>
      <c r="V95">
        <v>2.7436950000000002</v>
      </c>
      <c r="W95">
        <v>2.9192119999999999</v>
      </c>
      <c r="X95">
        <v>3.1030730000000002</v>
      </c>
      <c r="Y95">
        <v>3.2931789999999999</v>
      </c>
      <c r="Z95">
        <v>3.4983499999999998</v>
      </c>
      <c r="AA95">
        <v>3.715147</v>
      </c>
      <c r="AB95">
        <v>3.9479099999999998</v>
      </c>
      <c r="AC95">
        <v>4.1795640000000001</v>
      </c>
      <c r="AD95">
        <v>4.4228500000000004</v>
      </c>
      <c r="AE95">
        <v>4.6686120000000004</v>
      </c>
      <c r="AF95">
        <v>4.9224540000000001</v>
      </c>
      <c r="AG95">
        <v>5.1942959999999996</v>
      </c>
      <c r="AH95">
        <v>5.4856660000000002</v>
      </c>
      <c r="AI95">
        <v>5.799258</v>
      </c>
      <c r="AJ95" s="34">
        <v>0.13400000000000001</v>
      </c>
    </row>
    <row r="96" spans="1:36">
      <c r="A96" t="s">
        <v>188</v>
      </c>
      <c r="B96" t="s">
        <v>798</v>
      </c>
      <c r="C96" t="s">
        <v>1461</v>
      </c>
      <c r="D96" t="s">
        <v>399</v>
      </c>
      <c r="E96">
        <v>5217.8579099999997</v>
      </c>
      <c r="F96">
        <v>5322.7734380000002</v>
      </c>
      <c r="G96">
        <v>5462.2470700000003</v>
      </c>
      <c r="H96">
        <v>5509.6748049999997</v>
      </c>
      <c r="I96">
        <v>5566.1865230000003</v>
      </c>
      <c r="J96">
        <v>5614.4267579999996</v>
      </c>
      <c r="K96">
        <v>5611.2626950000003</v>
      </c>
      <c r="L96">
        <v>5579.9892579999996</v>
      </c>
      <c r="M96">
        <v>5546.2666019999997</v>
      </c>
      <c r="N96">
        <v>5504.2871089999999</v>
      </c>
      <c r="O96">
        <v>5469.7138670000004</v>
      </c>
      <c r="P96">
        <v>5438.3911129999997</v>
      </c>
      <c r="Q96">
        <v>5413.3051759999998</v>
      </c>
      <c r="R96">
        <v>5386.6933589999999</v>
      </c>
      <c r="S96">
        <v>5378.1435549999997</v>
      </c>
      <c r="T96">
        <v>5393.2597660000001</v>
      </c>
      <c r="U96">
        <v>5407.6298829999996</v>
      </c>
      <c r="V96">
        <v>5423.5878910000001</v>
      </c>
      <c r="W96">
        <v>5448.6391599999997</v>
      </c>
      <c r="X96">
        <v>5481.9311520000001</v>
      </c>
      <c r="Y96">
        <v>5512.1757809999999</v>
      </c>
      <c r="Z96">
        <v>5555.0859380000002</v>
      </c>
      <c r="AA96">
        <v>5607.7861329999996</v>
      </c>
      <c r="AB96">
        <v>5675.595703</v>
      </c>
      <c r="AC96">
        <v>5732.5273440000001</v>
      </c>
      <c r="AD96">
        <v>5793.8349609999996</v>
      </c>
      <c r="AE96">
        <v>5843.8691410000001</v>
      </c>
      <c r="AF96">
        <v>5892.3432620000003</v>
      </c>
      <c r="AG96">
        <v>5949.0981449999999</v>
      </c>
      <c r="AH96">
        <v>6010.8969729999999</v>
      </c>
      <c r="AI96">
        <v>6080.1982420000004</v>
      </c>
      <c r="AJ96" s="34">
        <v>5.0000000000000001E-3</v>
      </c>
    </row>
    <row r="97" spans="1:36">
      <c r="A97" t="s">
        <v>799</v>
      </c>
    </row>
    <row r="98" spans="1:36">
      <c r="A98" t="s">
        <v>717</v>
      </c>
    </row>
    <row r="99" spans="1:36">
      <c r="A99" t="s">
        <v>373</v>
      </c>
      <c r="B99" t="s">
        <v>800</v>
      </c>
      <c r="C99" t="s">
        <v>1462</v>
      </c>
      <c r="D99" t="s">
        <v>801</v>
      </c>
      <c r="E99">
        <v>14.441151</v>
      </c>
      <c r="F99">
        <v>14.628738</v>
      </c>
      <c r="G99">
        <v>14.826855</v>
      </c>
      <c r="H99">
        <v>15.032551</v>
      </c>
      <c r="I99">
        <v>15.251995000000001</v>
      </c>
      <c r="J99">
        <v>15.486542999999999</v>
      </c>
      <c r="K99">
        <v>15.729711999999999</v>
      </c>
      <c r="L99">
        <v>15.97142</v>
      </c>
      <c r="M99">
        <v>16.200776999999999</v>
      </c>
      <c r="N99">
        <v>16.420397000000001</v>
      </c>
      <c r="O99">
        <v>16.622484</v>
      </c>
      <c r="P99">
        <v>16.806244</v>
      </c>
      <c r="Q99">
        <v>16.974647999999998</v>
      </c>
      <c r="R99">
        <v>17.128364999999999</v>
      </c>
      <c r="S99">
        <v>17.265326999999999</v>
      </c>
      <c r="T99">
        <v>17.388414000000001</v>
      </c>
      <c r="U99">
        <v>17.500191000000001</v>
      </c>
      <c r="V99">
        <v>17.601517000000001</v>
      </c>
      <c r="W99">
        <v>17.693231999999998</v>
      </c>
      <c r="X99">
        <v>17.772932000000001</v>
      </c>
      <c r="Y99">
        <v>17.842500999999999</v>
      </c>
      <c r="Z99">
        <v>17.902698999999998</v>
      </c>
      <c r="AA99">
        <v>17.955086000000001</v>
      </c>
      <c r="AB99">
        <v>17.998446000000001</v>
      </c>
      <c r="AC99">
        <v>18.034400999999999</v>
      </c>
      <c r="AD99">
        <v>18.065225999999999</v>
      </c>
      <c r="AE99">
        <v>18.092281</v>
      </c>
      <c r="AF99">
        <v>18.114474999999999</v>
      </c>
      <c r="AG99">
        <v>18.132636999999999</v>
      </c>
      <c r="AH99">
        <v>18.148385999999999</v>
      </c>
      <c r="AI99">
        <v>18.161615000000001</v>
      </c>
      <c r="AJ99" s="34">
        <v>8.0000000000000002E-3</v>
      </c>
    </row>
    <row r="100" spans="1:36">
      <c r="A100" t="s">
        <v>302</v>
      </c>
      <c r="B100" t="s">
        <v>802</v>
      </c>
      <c r="C100" t="s">
        <v>1463</v>
      </c>
      <c r="D100" t="s">
        <v>803</v>
      </c>
      <c r="E100">
        <v>9.9266389999999998</v>
      </c>
      <c r="F100">
        <v>10.047264999999999</v>
      </c>
      <c r="G100">
        <v>10.179485</v>
      </c>
      <c r="H100">
        <v>10.322433</v>
      </c>
      <c r="I100">
        <v>10.480319</v>
      </c>
      <c r="J100">
        <v>10.651832000000001</v>
      </c>
      <c r="K100">
        <v>10.832162</v>
      </c>
      <c r="L100">
        <v>11.020344</v>
      </c>
      <c r="M100">
        <v>11.206970999999999</v>
      </c>
      <c r="N100">
        <v>11.395505</v>
      </c>
      <c r="O100">
        <v>11.579355</v>
      </c>
      <c r="P100">
        <v>11.762096</v>
      </c>
      <c r="Q100">
        <v>11.935959</v>
      </c>
      <c r="R100">
        <v>12.098836</v>
      </c>
      <c r="S100">
        <v>12.252234</v>
      </c>
      <c r="T100">
        <v>12.398338000000001</v>
      </c>
      <c r="U100">
        <v>12.534537</v>
      </c>
      <c r="V100">
        <v>12.661916</v>
      </c>
      <c r="W100">
        <v>12.78312</v>
      </c>
      <c r="X100">
        <v>12.898834000000001</v>
      </c>
      <c r="Y100">
        <v>13.008051</v>
      </c>
      <c r="Z100">
        <v>13.106111</v>
      </c>
      <c r="AA100">
        <v>13.196059</v>
      </c>
      <c r="AB100">
        <v>13.277345</v>
      </c>
      <c r="AC100">
        <v>13.350287</v>
      </c>
      <c r="AD100">
        <v>13.416955</v>
      </c>
      <c r="AE100">
        <v>13.477194000000001</v>
      </c>
      <c r="AF100">
        <v>13.533129000000001</v>
      </c>
      <c r="AG100">
        <v>13.587325999999999</v>
      </c>
      <c r="AH100">
        <v>13.639747</v>
      </c>
      <c r="AI100">
        <v>13.692322000000001</v>
      </c>
      <c r="AJ100" s="34">
        <v>1.0999999999999999E-2</v>
      </c>
    </row>
    <row r="101" spans="1:36">
      <c r="A101" t="s">
        <v>285</v>
      </c>
      <c r="B101" t="s">
        <v>804</v>
      </c>
      <c r="C101" t="s">
        <v>1464</v>
      </c>
      <c r="D101" t="s">
        <v>803</v>
      </c>
      <c r="E101">
        <v>11.814458999999999</v>
      </c>
      <c r="F101">
        <v>12.035695</v>
      </c>
      <c r="G101">
        <v>12.181948</v>
      </c>
      <c r="H101">
        <v>12.289887</v>
      </c>
      <c r="I101">
        <v>12.388009</v>
      </c>
      <c r="J101">
        <v>12.488956999999999</v>
      </c>
      <c r="K101">
        <v>12.598053999999999</v>
      </c>
      <c r="L101">
        <v>12.716735999999999</v>
      </c>
      <c r="M101">
        <v>12.81616</v>
      </c>
      <c r="N101">
        <v>12.905619</v>
      </c>
      <c r="O101">
        <v>12.988258</v>
      </c>
      <c r="P101">
        <v>13.053436</v>
      </c>
      <c r="Q101">
        <v>13.114386</v>
      </c>
      <c r="R101">
        <v>13.171251</v>
      </c>
      <c r="S101">
        <v>13.220426</v>
      </c>
      <c r="T101">
        <v>13.266594</v>
      </c>
      <c r="U101">
        <v>13.310082</v>
      </c>
      <c r="V101">
        <v>13.351424</v>
      </c>
      <c r="W101">
        <v>13.391095</v>
      </c>
      <c r="X101">
        <v>13.428837</v>
      </c>
      <c r="Y101">
        <v>13.466564999999999</v>
      </c>
      <c r="Z101">
        <v>13.502083000000001</v>
      </c>
      <c r="AA101">
        <v>13.535717999999999</v>
      </c>
      <c r="AB101">
        <v>13.567406</v>
      </c>
      <c r="AC101">
        <v>13.597003000000001</v>
      </c>
      <c r="AD101">
        <v>13.624390999999999</v>
      </c>
      <c r="AE101">
        <v>13.649222</v>
      </c>
      <c r="AF101">
        <v>13.670792</v>
      </c>
      <c r="AG101">
        <v>13.689068000000001</v>
      </c>
      <c r="AH101">
        <v>13.704409</v>
      </c>
      <c r="AI101">
        <v>13.717224</v>
      </c>
      <c r="AJ101" s="34">
        <v>5.0000000000000001E-3</v>
      </c>
    </row>
    <row r="102" spans="1:36">
      <c r="A102" t="s">
        <v>283</v>
      </c>
      <c r="B102" t="s">
        <v>805</v>
      </c>
      <c r="C102" t="s">
        <v>1465</v>
      </c>
      <c r="D102" t="s">
        <v>803</v>
      </c>
      <c r="E102">
        <v>11.239466</v>
      </c>
      <c r="F102">
        <v>11.575377</v>
      </c>
      <c r="G102">
        <v>11.802208</v>
      </c>
      <c r="H102">
        <v>11.983522000000001</v>
      </c>
      <c r="I102">
        <v>12.15204</v>
      </c>
      <c r="J102">
        <v>12.321821</v>
      </c>
      <c r="K102">
        <v>12.496672999999999</v>
      </c>
      <c r="L102">
        <v>12.678108999999999</v>
      </c>
      <c r="M102">
        <v>12.830679999999999</v>
      </c>
      <c r="N102">
        <v>12.967447999999999</v>
      </c>
      <c r="O102">
        <v>13.091060000000001</v>
      </c>
      <c r="P102">
        <v>13.202503999999999</v>
      </c>
      <c r="Q102">
        <v>13.300399000000001</v>
      </c>
      <c r="R102">
        <v>13.385134000000001</v>
      </c>
      <c r="S102">
        <v>13.457652</v>
      </c>
      <c r="T102">
        <v>13.519247999999999</v>
      </c>
      <c r="U102">
        <v>13.571305000000001</v>
      </c>
      <c r="V102">
        <v>13.615952</v>
      </c>
      <c r="W102">
        <v>13.653896</v>
      </c>
      <c r="X102">
        <v>13.687379</v>
      </c>
      <c r="Y102">
        <v>13.723508000000001</v>
      </c>
      <c r="Z102">
        <v>13.755007000000001</v>
      </c>
      <c r="AA102">
        <v>13.782095999999999</v>
      </c>
      <c r="AB102">
        <v>13.804919999999999</v>
      </c>
      <c r="AC102">
        <v>13.823008</v>
      </c>
      <c r="AD102">
        <v>13.836185</v>
      </c>
      <c r="AE102">
        <v>13.843932000000001</v>
      </c>
      <c r="AF102">
        <v>13.844525000000001</v>
      </c>
      <c r="AG102">
        <v>13.839772</v>
      </c>
      <c r="AH102">
        <v>13.830671000000001</v>
      </c>
      <c r="AI102">
        <v>13.817937000000001</v>
      </c>
      <c r="AJ102" s="34">
        <v>7.0000000000000001E-3</v>
      </c>
    </row>
    <row r="103" spans="1:36">
      <c r="A103" t="s">
        <v>513</v>
      </c>
      <c r="B103" t="s">
        <v>806</v>
      </c>
      <c r="C103" t="s">
        <v>1466</v>
      </c>
      <c r="D103" t="s">
        <v>803</v>
      </c>
      <c r="E103">
        <v>10.253147</v>
      </c>
      <c r="F103">
        <v>10.360734000000001</v>
      </c>
      <c r="G103">
        <v>10.477677999999999</v>
      </c>
      <c r="H103">
        <v>10.603992</v>
      </c>
      <c r="I103">
        <v>10.742763999999999</v>
      </c>
      <c r="J103">
        <v>10.893625</v>
      </c>
      <c r="K103">
        <v>11.053193</v>
      </c>
      <c r="L103">
        <v>11.220317</v>
      </c>
      <c r="M103">
        <v>11.378232000000001</v>
      </c>
      <c r="N103">
        <v>11.536349</v>
      </c>
      <c r="O103">
        <v>11.691799</v>
      </c>
      <c r="P103">
        <v>11.843816</v>
      </c>
      <c r="Q103">
        <v>11.98864</v>
      </c>
      <c r="R103">
        <v>12.124869</v>
      </c>
      <c r="S103">
        <v>12.255699</v>
      </c>
      <c r="T103">
        <v>12.378715</v>
      </c>
      <c r="U103">
        <v>12.493363</v>
      </c>
      <c r="V103">
        <v>12.597605</v>
      </c>
      <c r="W103">
        <v>12.695283999999999</v>
      </c>
      <c r="X103">
        <v>12.784198</v>
      </c>
      <c r="Y103">
        <v>12.863796000000001</v>
      </c>
      <c r="Z103">
        <v>12.932888</v>
      </c>
      <c r="AA103">
        <v>12.993784</v>
      </c>
      <c r="AB103">
        <v>13.046919000000001</v>
      </c>
      <c r="AC103">
        <v>13.093370999999999</v>
      </c>
      <c r="AD103">
        <v>13.134365000000001</v>
      </c>
      <c r="AE103">
        <v>13.169283999999999</v>
      </c>
      <c r="AF103">
        <v>13.200457999999999</v>
      </c>
      <c r="AG103">
        <v>13.228944</v>
      </c>
      <c r="AH103">
        <v>13.257667</v>
      </c>
      <c r="AI103">
        <v>13.285807999999999</v>
      </c>
      <c r="AJ103" s="34">
        <v>8.9999999999999993E-3</v>
      </c>
    </row>
    <row r="104" spans="1:36">
      <c r="A104" t="s">
        <v>515</v>
      </c>
      <c r="B104" t="s">
        <v>807</v>
      </c>
      <c r="C104" t="s">
        <v>1467</v>
      </c>
      <c r="D104" t="s">
        <v>801</v>
      </c>
      <c r="E104">
        <v>26.399440999999999</v>
      </c>
      <c r="F104">
        <v>26.755863000000002</v>
      </c>
      <c r="G104">
        <v>26.928557999999999</v>
      </c>
      <c r="H104">
        <v>27.043559999999999</v>
      </c>
      <c r="I104">
        <v>27.145251999999999</v>
      </c>
      <c r="J104">
        <v>27.251470999999999</v>
      </c>
      <c r="K104">
        <v>27.368781999999999</v>
      </c>
      <c r="L104">
        <v>27.500584</v>
      </c>
      <c r="M104">
        <v>27.630794999999999</v>
      </c>
      <c r="N104">
        <v>27.772300999999999</v>
      </c>
      <c r="O104">
        <v>27.917207999999999</v>
      </c>
      <c r="P104">
        <v>28.057013999999999</v>
      </c>
      <c r="Q104">
        <v>28.184104999999999</v>
      </c>
      <c r="R104">
        <v>28.298544</v>
      </c>
      <c r="S104">
        <v>28.399671999999999</v>
      </c>
      <c r="T104">
        <v>28.487069999999999</v>
      </c>
      <c r="U104">
        <v>28.561395999999998</v>
      </c>
      <c r="V104">
        <v>28.62377</v>
      </c>
      <c r="W104">
        <v>28.675871000000001</v>
      </c>
      <c r="X104">
        <v>28.720589</v>
      </c>
      <c r="Y104">
        <v>28.758986</v>
      </c>
      <c r="Z104">
        <v>28.792487999999999</v>
      </c>
      <c r="AA104">
        <v>28.822303999999999</v>
      </c>
      <c r="AB104">
        <v>28.843585999999998</v>
      </c>
      <c r="AC104">
        <v>28.865393000000001</v>
      </c>
      <c r="AD104">
        <v>28.887146000000001</v>
      </c>
      <c r="AE104">
        <v>28.908477999999999</v>
      </c>
      <c r="AF104">
        <v>28.929573000000001</v>
      </c>
      <c r="AG104">
        <v>28.950541000000001</v>
      </c>
      <c r="AH104">
        <v>28.971117</v>
      </c>
      <c r="AI104">
        <v>28.990644</v>
      </c>
      <c r="AJ104" s="34">
        <v>3.0000000000000001E-3</v>
      </c>
    </row>
    <row r="105" spans="1:36">
      <c r="A105" t="s">
        <v>519</v>
      </c>
      <c r="B105" t="s">
        <v>808</v>
      </c>
      <c r="C105" t="s">
        <v>1468</v>
      </c>
      <c r="D105" t="s">
        <v>801</v>
      </c>
      <c r="E105">
        <v>22.632963</v>
      </c>
      <c r="F105">
        <v>22.805019000000001</v>
      </c>
      <c r="G105">
        <v>23.005239</v>
      </c>
      <c r="H105">
        <v>23.195965000000001</v>
      </c>
      <c r="I105">
        <v>23.416011999999998</v>
      </c>
      <c r="J105">
        <v>23.685102000000001</v>
      </c>
      <c r="K105">
        <v>23.992557999999999</v>
      </c>
      <c r="L105">
        <v>24.338844000000002</v>
      </c>
      <c r="M105">
        <v>24.667368</v>
      </c>
      <c r="N105">
        <v>25.024435</v>
      </c>
      <c r="O105">
        <v>25.384039000000001</v>
      </c>
      <c r="P105">
        <v>25.738420000000001</v>
      </c>
      <c r="Q105">
        <v>26.071756000000001</v>
      </c>
      <c r="R105">
        <v>26.371476999999999</v>
      </c>
      <c r="S105">
        <v>26.637753</v>
      </c>
      <c r="T105">
        <v>26.871957999999999</v>
      </c>
      <c r="U105">
        <v>27.074155999999999</v>
      </c>
      <c r="V105">
        <v>27.246549999999999</v>
      </c>
      <c r="W105">
        <v>27.392555000000002</v>
      </c>
      <c r="X105">
        <v>27.519750999999999</v>
      </c>
      <c r="Y105">
        <v>27.631689000000001</v>
      </c>
      <c r="Z105">
        <v>27.731079000000001</v>
      </c>
      <c r="AA105">
        <v>27.820191999999999</v>
      </c>
      <c r="AB105">
        <v>27.907637000000001</v>
      </c>
      <c r="AC105">
        <v>27.992422000000001</v>
      </c>
      <c r="AD105">
        <v>28.073622</v>
      </c>
      <c r="AE105">
        <v>28.149307</v>
      </c>
      <c r="AF105">
        <v>28.218852999999999</v>
      </c>
      <c r="AG105">
        <v>28.281551</v>
      </c>
      <c r="AH105">
        <v>28.336206000000001</v>
      </c>
      <c r="AI105">
        <v>28.380762000000001</v>
      </c>
      <c r="AJ105" s="34">
        <v>8.0000000000000002E-3</v>
      </c>
    </row>
    <row r="106" spans="1:36">
      <c r="A106" t="s">
        <v>517</v>
      </c>
      <c r="B106" t="s">
        <v>809</v>
      </c>
      <c r="C106" t="s">
        <v>1469</v>
      </c>
      <c r="D106" t="s">
        <v>803</v>
      </c>
      <c r="E106">
        <v>18.318317</v>
      </c>
      <c r="F106">
        <v>18.485561000000001</v>
      </c>
      <c r="G106">
        <v>18.572817000000001</v>
      </c>
      <c r="H106">
        <v>18.650091</v>
      </c>
      <c r="I106">
        <v>18.732737</v>
      </c>
      <c r="J106">
        <v>18.828057999999999</v>
      </c>
      <c r="K106">
        <v>18.938272000000001</v>
      </c>
      <c r="L106">
        <v>19.066110999999999</v>
      </c>
      <c r="M106">
        <v>19.183599000000001</v>
      </c>
      <c r="N106">
        <v>19.305886999999998</v>
      </c>
      <c r="O106">
        <v>19.424398</v>
      </c>
      <c r="P106">
        <v>19.536116</v>
      </c>
      <c r="Q106">
        <v>19.635946000000001</v>
      </c>
      <c r="R106">
        <v>19.724335</v>
      </c>
      <c r="S106">
        <v>19.802139</v>
      </c>
      <c r="T106">
        <v>19.869484</v>
      </c>
      <c r="U106">
        <v>19.926494999999999</v>
      </c>
      <c r="V106">
        <v>19.974305999999999</v>
      </c>
      <c r="W106">
        <v>20.008278000000001</v>
      </c>
      <c r="X106">
        <v>20.038494</v>
      </c>
      <c r="Y106">
        <v>20.066004</v>
      </c>
      <c r="Z106">
        <v>20.092134000000001</v>
      </c>
      <c r="AA106">
        <v>20.117989999999999</v>
      </c>
      <c r="AB106">
        <v>20.146463000000001</v>
      </c>
      <c r="AC106">
        <v>20.175598000000001</v>
      </c>
      <c r="AD106">
        <v>20.207552</v>
      </c>
      <c r="AE106">
        <v>20.241367</v>
      </c>
      <c r="AF106">
        <v>20.276648999999999</v>
      </c>
      <c r="AG106">
        <v>20.312859</v>
      </c>
      <c r="AH106">
        <v>20.348948</v>
      </c>
      <c r="AI106">
        <v>20.383913</v>
      </c>
      <c r="AJ106" s="34">
        <v>4.0000000000000001E-3</v>
      </c>
    </row>
    <row r="107" spans="1:36">
      <c r="A107" t="s">
        <v>521</v>
      </c>
      <c r="B107" t="s">
        <v>810</v>
      </c>
      <c r="C107" t="s">
        <v>1470</v>
      </c>
      <c r="D107" t="s">
        <v>801</v>
      </c>
      <c r="E107">
        <v>18.454547999999999</v>
      </c>
      <c r="F107">
        <v>17.221418</v>
      </c>
      <c r="G107">
        <v>16.866793000000001</v>
      </c>
      <c r="H107">
        <v>16.691296000000001</v>
      </c>
      <c r="I107">
        <v>16.584225</v>
      </c>
      <c r="J107">
        <v>16.511846999999999</v>
      </c>
      <c r="K107">
        <v>16.460584999999998</v>
      </c>
      <c r="L107">
        <v>16.422734999999999</v>
      </c>
      <c r="M107">
        <v>16.393345</v>
      </c>
      <c r="N107">
        <v>16.370138000000001</v>
      </c>
      <c r="O107">
        <v>16.351755000000001</v>
      </c>
      <c r="P107">
        <v>16.337005999999999</v>
      </c>
      <c r="Q107">
        <v>16.325168999999999</v>
      </c>
      <c r="R107">
        <v>16.315739000000001</v>
      </c>
      <c r="S107">
        <v>16.308304</v>
      </c>
      <c r="T107">
        <v>16.302492000000001</v>
      </c>
      <c r="U107">
        <v>16.298054</v>
      </c>
      <c r="V107">
        <v>16.294720000000002</v>
      </c>
      <c r="W107">
        <v>16.292207999999999</v>
      </c>
      <c r="X107">
        <v>16.287796</v>
      </c>
      <c r="Y107">
        <v>16.283563999999998</v>
      </c>
      <c r="Z107">
        <v>16.279828999999999</v>
      </c>
      <c r="AA107">
        <v>16.276516000000001</v>
      </c>
      <c r="AB107">
        <v>16.269548</v>
      </c>
      <c r="AC107">
        <v>16.264178999999999</v>
      </c>
      <c r="AD107">
        <v>16.260014000000002</v>
      </c>
      <c r="AE107">
        <v>16.256768999999998</v>
      </c>
      <c r="AF107">
        <v>16.254234</v>
      </c>
      <c r="AG107">
        <v>16.252253</v>
      </c>
      <c r="AH107">
        <v>16.250693999999999</v>
      </c>
      <c r="AI107">
        <v>16.250617999999999</v>
      </c>
      <c r="AJ107" s="34">
        <v>-4.0000000000000001E-3</v>
      </c>
    </row>
    <row r="108" spans="1:36">
      <c r="A108" t="s">
        <v>811</v>
      </c>
      <c r="B108" t="s">
        <v>812</v>
      </c>
      <c r="C108" t="s">
        <v>1471</v>
      </c>
      <c r="E108">
        <v>13.189800999999999</v>
      </c>
      <c r="F108">
        <v>13.375156</v>
      </c>
      <c r="G108">
        <v>13.572721</v>
      </c>
      <c r="H108">
        <v>13.777642</v>
      </c>
      <c r="I108">
        <v>13.995559</v>
      </c>
      <c r="J108">
        <v>14.225581999999999</v>
      </c>
      <c r="K108">
        <v>14.460044999999999</v>
      </c>
      <c r="L108">
        <v>14.692441000000001</v>
      </c>
      <c r="M108">
        <v>14.913171</v>
      </c>
      <c r="N108">
        <v>15.124737</v>
      </c>
      <c r="O108">
        <v>15.319850000000001</v>
      </c>
      <c r="P108">
        <v>15.500711000000001</v>
      </c>
      <c r="Q108">
        <v>15.664879000000001</v>
      </c>
      <c r="R108">
        <v>15.812077</v>
      </c>
      <c r="S108">
        <v>15.943821</v>
      </c>
      <c r="T108">
        <v>16.063237999999998</v>
      </c>
      <c r="U108">
        <v>16.169933</v>
      </c>
      <c r="V108">
        <v>16.265076000000001</v>
      </c>
      <c r="W108">
        <v>16.351177</v>
      </c>
      <c r="X108">
        <v>16.427665999999999</v>
      </c>
      <c r="Y108">
        <v>16.494938000000001</v>
      </c>
      <c r="Z108">
        <v>16.551075000000001</v>
      </c>
      <c r="AA108">
        <v>16.599229999999999</v>
      </c>
      <c r="AB108">
        <v>16.638247</v>
      </c>
      <c r="AC108">
        <v>16.66939</v>
      </c>
      <c r="AD108">
        <v>16.695119999999999</v>
      </c>
      <c r="AE108">
        <v>16.716131000000001</v>
      </c>
      <c r="AF108">
        <v>16.732790000000001</v>
      </c>
      <c r="AG108">
        <v>16.746760999999999</v>
      </c>
      <c r="AH108">
        <v>16.759088999999999</v>
      </c>
      <c r="AI108">
        <v>16.770112999999998</v>
      </c>
      <c r="AJ108" s="34">
        <v>8.0000000000000002E-3</v>
      </c>
    </row>
    <row r="109" spans="1:36">
      <c r="A109" t="s">
        <v>730</v>
      </c>
    </row>
    <row r="110" spans="1:36">
      <c r="A110" t="s">
        <v>373</v>
      </c>
      <c r="B110" t="s">
        <v>813</v>
      </c>
      <c r="C110" t="s">
        <v>1472</v>
      </c>
      <c r="D110" t="s">
        <v>801</v>
      </c>
      <c r="E110">
        <v>8.9404749999999993</v>
      </c>
      <c r="F110">
        <v>9.0364559999999994</v>
      </c>
      <c r="G110">
        <v>9.1555060000000008</v>
      </c>
      <c r="H110">
        <v>9.2936859999999992</v>
      </c>
      <c r="I110">
        <v>9.4494419999999995</v>
      </c>
      <c r="J110">
        <v>9.6222110000000001</v>
      </c>
      <c r="K110">
        <v>9.8026370000000007</v>
      </c>
      <c r="L110">
        <v>9.9854190000000003</v>
      </c>
      <c r="M110">
        <v>10.161821</v>
      </c>
      <c r="N110">
        <v>10.347707</v>
      </c>
      <c r="O110">
        <v>10.540713999999999</v>
      </c>
      <c r="P110">
        <v>10.740971999999999</v>
      </c>
      <c r="Q110">
        <v>10.940163</v>
      </c>
      <c r="R110">
        <v>11.128415</v>
      </c>
      <c r="S110">
        <v>11.304808</v>
      </c>
      <c r="T110">
        <v>11.468162</v>
      </c>
      <c r="U110">
        <v>11.61716</v>
      </c>
      <c r="V110">
        <v>11.746677999999999</v>
      </c>
      <c r="W110">
        <v>11.864013999999999</v>
      </c>
      <c r="X110">
        <v>11.972716</v>
      </c>
      <c r="Y110">
        <v>12.073969999999999</v>
      </c>
      <c r="Z110">
        <v>12.166705</v>
      </c>
      <c r="AA110">
        <v>12.249510000000001</v>
      </c>
      <c r="AB110">
        <v>12.319685</v>
      </c>
      <c r="AC110">
        <v>12.378683000000001</v>
      </c>
      <c r="AD110">
        <v>12.430021999999999</v>
      </c>
      <c r="AE110">
        <v>12.476145000000001</v>
      </c>
      <c r="AF110">
        <v>12.515844</v>
      </c>
      <c r="AG110">
        <v>12.550516999999999</v>
      </c>
      <c r="AH110">
        <v>12.582235000000001</v>
      </c>
      <c r="AI110">
        <v>12.611659</v>
      </c>
      <c r="AJ110" s="34">
        <v>1.2E-2</v>
      </c>
    </row>
    <row r="111" spans="1:36">
      <c r="A111" t="s">
        <v>302</v>
      </c>
      <c r="B111" t="s">
        <v>814</v>
      </c>
      <c r="C111" t="s">
        <v>1473</v>
      </c>
      <c r="D111" t="s">
        <v>803</v>
      </c>
      <c r="E111">
        <v>6.6134009999999996</v>
      </c>
      <c r="F111">
        <v>6.6566390000000002</v>
      </c>
      <c r="G111">
        <v>6.712491</v>
      </c>
      <c r="H111">
        <v>6.7791420000000002</v>
      </c>
      <c r="I111">
        <v>6.8554909999999998</v>
      </c>
      <c r="J111">
        <v>6.9433540000000002</v>
      </c>
      <c r="K111">
        <v>7.0376919999999998</v>
      </c>
      <c r="L111">
        <v>7.1362949999999996</v>
      </c>
      <c r="M111">
        <v>7.2307509999999997</v>
      </c>
      <c r="N111">
        <v>7.330781</v>
      </c>
      <c r="O111">
        <v>7.4368119999999998</v>
      </c>
      <c r="P111">
        <v>7.5491910000000004</v>
      </c>
      <c r="Q111">
        <v>7.6644170000000003</v>
      </c>
      <c r="R111">
        <v>7.7799250000000004</v>
      </c>
      <c r="S111">
        <v>7.8916630000000003</v>
      </c>
      <c r="T111">
        <v>7.9995589999999996</v>
      </c>
      <c r="U111">
        <v>8.1031770000000005</v>
      </c>
      <c r="V111">
        <v>8.1982119999999998</v>
      </c>
      <c r="W111">
        <v>8.2874210000000001</v>
      </c>
      <c r="X111">
        <v>8.3700119999999991</v>
      </c>
      <c r="Y111">
        <v>8.4491010000000006</v>
      </c>
      <c r="Z111">
        <v>8.5225109999999997</v>
      </c>
      <c r="AA111">
        <v>8.5893110000000004</v>
      </c>
      <c r="AB111">
        <v>8.6483500000000006</v>
      </c>
      <c r="AC111">
        <v>8.7005739999999996</v>
      </c>
      <c r="AD111">
        <v>8.7489000000000008</v>
      </c>
      <c r="AE111">
        <v>8.7937379999999994</v>
      </c>
      <c r="AF111">
        <v>8.835134</v>
      </c>
      <c r="AG111">
        <v>8.8723939999999999</v>
      </c>
      <c r="AH111">
        <v>8.9063630000000007</v>
      </c>
      <c r="AI111">
        <v>8.9383820000000007</v>
      </c>
      <c r="AJ111" s="34">
        <v>0.01</v>
      </c>
    </row>
    <row r="112" spans="1:36">
      <c r="A112" t="s">
        <v>285</v>
      </c>
      <c r="B112" t="s">
        <v>815</v>
      </c>
      <c r="C112" t="s">
        <v>1474</v>
      </c>
      <c r="D112" t="s">
        <v>803</v>
      </c>
      <c r="E112">
        <v>6.6512799999999999</v>
      </c>
      <c r="F112">
        <v>6.6937620000000004</v>
      </c>
      <c r="G112">
        <v>6.7535759999999998</v>
      </c>
      <c r="H112">
        <v>6.8314089999999998</v>
      </c>
      <c r="I112">
        <v>6.9276879999999998</v>
      </c>
      <c r="J112">
        <v>7.0427200000000001</v>
      </c>
      <c r="K112">
        <v>7.1720069999999998</v>
      </c>
      <c r="L112">
        <v>7.3100949999999996</v>
      </c>
      <c r="M112">
        <v>7.4416419999999999</v>
      </c>
      <c r="N112">
        <v>7.5767429999999996</v>
      </c>
      <c r="O112">
        <v>7.7118890000000002</v>
      </c>
      <c r="P112">
        <v>7.845872</v>
      </c>
      <c r="Q112">
        <v>7.9724329999999997</v>
      </c>
      <c r="R112">
        <v>8.0820070000000008</v>
      </c>
      <c r="S112">
        <v>8.1550130000000003</v>
      </c>
      <c r="T112">
        <v>8.2243650000000006</v>
      </c>
      <c r="U112">
        <v>8.28796</v>
      </c>
      <c r="V112">
        <v>8.3458710000000007</v>
      </c>
      <c r="W112">
        <v>8.3997489999999999</v>
      </c>
      <c r="X112">
        <v>8.4534319999999994</v>
      </c>
      <c r="Y112">
        <v>8.5082839999999997</v>
      </c>
      <c r="Z112">
        <v>8.56325</v>
      </c>
      <c r="AA112">
        <v>8.619707</v>
      </c>
      <c r="AB112">
        <v>8.6773220000000002</v>
      </c>
      <c r="AC112">
        <v>8.7353179999999995</v>
      </c>
      <c r="AD112">
        <v>8.7927269999999993</v>
      </c>
      <c r="AE112">
        <v>8.8489020000000007</v>
      </c>
      <c r="AF112">
        <v>8.9020229999999998</v>
      </c>
      <c r="AG112">
        <v>8.9499410000000008</v>
      </c>
      <c r="AH112">
        <v>9.0006409999999999</v>
      </c>
      <c r="AI112">
        <v>9.0444809999999993</v>
      </c>
      <c r="AJ112" s="34">
        <v>0.01</v>
      </c>
    </row>
    <row r="113" spans="1:36">
      <c r="A113" t="s">
        <v>283</v>
      </c>
      <c r="B113" t="s">
        <v>816</v>
      </c>
      <c r="C113" t="s">
        <v>1475</v>
      </c>
      <c r="D113" t="s">
        <v>803</v>
      </c>
      <c r="E113">
        <v>6.7406439999999996</v>
      </c>
      <c r="F113">
        <v>6.847855</v>
      </c>
      <c r="G113">
        <v>6.9637380000000002</v>
      </c>
      <c r="H113">
        <v>7.086875</v>
      </c>
      <c r="I113">
        <v>7.2191640000000001</v>
      </c>
      <c r="J113">
        <v>7.3615320000000004</v>
      </c>
      <c r="K113">
        <v>7.5078300000000002</v>
      </c>
      <c r="L113">
        <v>7.6525270000000001</v>
      </c>
      <c r="M113">
        <v>7.7826120000000003</v>
      </c>
      <c r="N113">
        <v>7.9159319999999997</v>
      </c>
      <c r="O113">
        <v>8.0525169999999999</v>
      </c>
      <c r="P113">
        <v>8.1922230000000003</v>
      </c>
      <c r="Q113">
        <v>8.3312939999999998</v>
      </c>
      <c r="R113">
        <v>8.4635379999999998</v>
      </c>
      <c r="S113">
        <v>8.5886659999999999</v>
      </c>
      <c r="T113">
        <v>8.7042540000000006</v>
      </c>
      <c r="U113">
        <v>8.8091650000000001</v>
      </c>
      <c r="V113">
        <v>8.900525</v>
      </c>
      <c r="W113">
        <v>8.97851</v>
      </c>
      <c r="X113">
        <v>9.0453189999999992</v>
      </c>
      <c r="Y113">
        <v>9.1019159999999992</v>
      </c>
      <c r="Z113">
        <v>9.1504639999999995</v>
      </c>
      <c r="AA113">
        <v>9.1904669999999999</v>
      </c>
      <c r="AB113">
        <v>9.2267810000000008</v>
      </c>
      <c r="AC113">
        <v>9.2589810000000003</v>
      </c>
      <c r="AD113">
        <v>9.2857129999999994</v>
      </c>
      <c r="AE113">
        <v>9.3085310000000003</v>
      </c>
      <c r="AF113">
        <v>9.3294060000000005</v>
      </c>
      <c r="AG113">
        <v>9.3490009999999995</v>
      </c>
      <c r="AH113">
        <v>9.3671500000000005</v>
      </c>
      <c r="AI113">
        <v>9.3835840000000008</v>
      </c>
      <c r="AJ113" s="34">
        <v>1.0999999999999999E-2</v>
      </c>
    </row>
    <row r="114" spans="1:36">
      <c r="A114" t="s">
        <v>513</v>
      </c>
      <c r="B114" t="s">
        <v>817</v>
      </c>
      <c r="C114" t="s">
        <v>1476</v>
      </c>
      <c r="D114" t="s">
        <v>818</v>
      </c>
      <c r="E114">
        <v>6.831359</v>
      </c>
      <c r="F114">
        <v>6.8918850000000003</v>
      </c>
      <c r="G114">
        <v>6.9635809999999996</v>
      </c>
      <c r="H114">
        <v>7.0439829999999999</v>
      </c>
      <c r="I114">
        <v>7.1331569999999997</v>
      </c>
      <c r="J114">
        <v>7.2313689999999999</v>
      </c>
      <c r="K114">
        <v>7.3353590000000004</v>
      </c>
      <c r="L114">
        <v>7.4425730000000003</v>
      </c>
      <c r="M114">
        <v>7.5406019999999998</v>
      </c>
      <c r="N114">
        <v>7.6454740000000001</v>
      </c>
      <c r="O114">
        <v>7.7541359999999999</v>
      </c>
      <c r="P114">
        <v>7.8688320000000003</v>
      </c>
      <c r="Q114">
        <v>7.9852509999999999</v>
      </c>
      <c r="R114">
        <v>8.0999839999999992</v>
      </c>
      <c r="S114">
        <v>8.2040849999999992</v>
      </c>
      <c r="T114">
        <v>8.3001299999999993</v>
      </c>
      <c r="U114">
        <v>8.3885970000000007</v>
      </c>
      <c r="V114">
        <v>8.4656509999999994</v>
      </c>
      <c r="W114">
        <v>8.5360429999999994</v>
      </c>
      <c r="X114">
        <v>8.5989719999999998</v>
      </c>
      <c r="Y114">
        <v>8.6554959999999994</v>
      </c>
      <c r="Z114">
        <v>8.7061810000000008</v>
      </c>
      <c r="AA114">
        <v>8.7509820000000005</v>
      </c>
      <c r="AB114">
        <v>8.7905180000000005</v>
      </c>
      <c r="AC114">
        <v>8.8258039999999998</v>
      </c>
      <c r="AD114">
        <v>8.8573520000000006</v>
      </c>
      <c r="AE114">
        <v>8.8860069999999993</v>
      </c>
      <c r="AF114">
        <v>8.9120880000000007</v>
      </c>
      <c r="AG114">
        <v>8.9362329999999996</v>
      </c>
      <c r="AH114">
        <v>8.9577190000000009</v>
      </c>
      <c r="AI114">
        <v>8.976559</v>
      </c>
      <c r="AJ114" s="34">
        <v>8.9999999999999993E-3</v>
      </c>
    </row>
    <row r="115" spans="1:36">
      <c r="A115" t="s">
        <v>515</v>
      </c>
      <c r="B115" t="s">
        <v>819</v>
      </c>
      <c r="C115" t="s">
        <v>1477</v>
      </c>
      <c r="D115" t="s">
        <v>803</v>
      </c>
      <c r="E115">
        <v>17.467234000000001</v>
      </c>
      <c r="F115">
        <v>17.398665999999999</v>
      </c>
      <c r="G115">
        <v>17.448087999999998</v>
      </c>
      <c r="H115">
        <v>17.553329000000002</v>
      </c>
      <c r="I115">
        <v>17.698399999999999</v>
      </c>
      <c r="J115">
        <v>17.884539</v>
      </c>
      <c r="K115">
        <v>18.106017999999999</v>
      </c>
      <c r="L115">
        <v>18.353366999999999</v>
      </c>
      <c r="M115">
        <v>18.573542</v>
      </c>
      <c r="N115">
        <v>18.800346000000001</v>
      </c>
      <c r="O115">
        <v>19.029126999999999</v>
      </c>
      <c r="P115">
        <v>19.257217000000001</v>
      </c>
      <c r="Q115">
        <v>19.472411999999998</v>
      </c>
      <c r="R115">
        <v>19.658353999999999</v>
      </c>
      <c r="S115">
        <v>19.808928999999999</v>
      </c>
      <c r="T115">
        <v>19.942191999999999</v>
      </c>
      <c r="U115">
        <v>20.058669999999999</v>
      </c>
      <c r="V115">
        <v>20.154160000000001</v>
      </c>
      <c r="W115">
        <v>20.229181000000001</v>
      </c>
      <c r="X115">
        <v>20.297605999999998</v>
      </c>
      <c r="Y115">
        <v>20.353354</v>
      </c>
      <c r="Z115">
        <v>20.399334</v>
      </c>
      <c r="AA115">
        <v>20.436646</v>
      </c>
      <c r="AB115">
        <v>20.46678</v>
      </c>
      <c r="AC115">
        <v>20.490908000000001</v>
      </c>
      <c r="AD115">
        <v>20.509990999999999</v>
      </c>
      <c r="AE115">
        <v>20.524618</v>
      </c>
      <c r="AF115">
        <v>20.536321999999998</v>
      </c>
      <c r="AG115">
        <v>20.545458</v>
      </c>
      <c r="AH115">
        <v>20.551587999999999</v>
      </c>
      <c r="AI115">
        <v>20.556968999999999</v>
      </c>
      <c r="AJ115" s="34">
        <v>5.0000000000000001E-3</v>
      </c>
    </row>
    <row r="116" spans="1:36">
      <c r="A116" t="s">
        <v>519</v>
      </c>
      <c r="B116" t="s">
        <v>820</v>
      </c>
      <c r="C116" t="s">
        <v>1478</v>
      </c>
      <c r="D116" t="s">
        <v>803</v>
      </c>
      <c r="E116">
        <v>14.109496</v>
      </c>
      <c r="F116">
        <v>14.330088999999999</v>
      </c>
      <c r="G116">
        <v>14.508276</v>
      </c>
      <c r="H116">
        <v>14.682504</v>
      </c>
      <c r="I116">
        <v>14.886827</v>
      </c>
      <c r="J116">
        <v>15.128359</v>
      </c>
      <c r="K116">
        <v>15.367908</v>
      </c>
      <c r="L116">
        <v>15.599838999999999</v>
      </c>
      <c r="M116">
        <v>15.799916</v>
      </c>
      <c r="N116">
        <v>16.00909</v>
      </c>
      <c r="O116">
        <v>16.222587999999998</v>
      </c>
      <c r="P116">
        <v>16.438091</v>
      </c>
      <c r="Q116">
        <v>16.647219</v>
      </c>
      <c r="R116">
        <v>16.839275000000001</v>
      </c>
      <c r="S116">
        <v>17.009529000000001</v>
      </c>
      <c r="T116">
        <v>17.159807000000001</v>
      </c>
      <c r="U116">
        <v>17.291052000000001</v>
      </c>
      <c r="V116">
        <v>17.402712000000001</v>
      </c>
      <c r="W116">
        <v>17.489242999999998</v>
      </c>
      <c r="X116">
        <v>17.571144</v>
      </c>
      <c r="Y116">
        <v>17.642652999999999</v>
      </c>
      <c r="Z116">
        <v>17.705969</v>
      </c>
      <c r="AA116">
        <v>17.761896</v>
      </c>
      <c r="AB116">
        <v>17.811634000000002</v>
      </c>
      <c r="AC116">
        <v>17.856054</v>
      </c>
      <c r="AD116">
        <v>17.896674999999998</v>
      </c>
      <c r="AE116">
        <v>17.934042000000002</v>
      </c>
      <c r="AF116">
        <v>17.968886999999999</v>
      </c>
      <c r="AG116">
        <v>18.001474000000002</v>
      </c>
      <c r="AH116">
        <v>18.032316000000002</v>
      </c>
      <c r="AI116">
        <v>18.061218</v>
      </c>
      <c r="AJ116" s="34">
        <v>8.0000000000000002E-3</v>
      </c>
    </row>
    <row r="117" spans="1:36">
      <c r="A117" t="s">
        <v>517</v>
      </c>
      <c r="B117" t="s">
        <v>821</v>
      </c>
      <c r="C117" t="s">
        <v>1479</v>
      </c>
      <c r="D117" t="s">
        <v>803</v>
      </c>
      <c r="E117">
        <v>10.271459999999999</v>
      </c>
      <c r="F117">
        <v>10.418396</v>
      </c>
      <c r="G117">
        <v>10.518701</v>
      </c>
      <c r="H117">
        <v>10.645375</v>
      </c>
      <c r="I117">
        <v>10.780938000000001</v>
      </c>
      <c r="J117">
        <v>10.932351000000001</v>
      </c>
      <c r="K117">
        <v>11.094935</v>
      </c>
      <c r="L117">
        <v>11.267385000000001</v>
      </c>
      <c r="M117">
        <v>11.418396</v>
      </c>
      <c r="N117">
        <v>11.57714</v>
      </c>
      <c r="O117">
        <v>11.739217999999999</v>
      </c>
      <c r="P117">
        <v>11.902889</v>
      </c>
      <c r="Q117">
        <v>12.059965</v>
      </c>
      <c r="R117">
        <v>12.198471</v>
      </c>
      <c r="S117">
        <v>12.320309999999999</v>
      </c>
      <c r="T117">
        <v>12.426983999999999</v>
      </c>
      <c r="U117">
        <v>12.51915</v>
      </c>
      <c r="V117">
        <v>12.596399999999999</v>
      </c>
      <c r="W117">
        <v>12.660333</v>
      </c>
      <c r="X117">
        <v>12.719251</v>
      </c>
      <c r="Y117">
        <v>12.769276</v>
      </c>
      <c r="Z117">
        <v>12.812184</v>
      </c>
      <c r="AA117">
        <v>12.848288999999999</v>
      </c>
      <c r="AB117">
        <v>12.878805</v>
      </c>
      <c r="AC117">
        <v>12.904548999999999</v>
      </c>
      <c r="AD117">
        <v>12.926423</v>
      </c>
      <c r="AE117">
        <v>12.944864000000001</v>
      </c>
      <c r="AF117">
        <v>12.960917999999999</v>
      </c>
      <c r="AG117">
        <v>12.974913000000001</v>
      </c>
      <c r="AH117">
        <v>12.98915</v>
      </c>
      <c r="AI117">
        <v>13.004121</v>
      </c>
      <c r="AJ117" s="34">
        <v>8.0000000000000002E-3</v>
      </c>
    </row>
    <row r="118" spans="1:36">
      <c r="A118" t="s">
        <v>521</v>
      </c>
      <c r="B118" t="s">
        <v>822</v>
      </c>
      <c r="C118" t="s">
        <v>1480</v>
      </c>
      <c r="D118" t="s">
        <v>803</v>
      </c>
      <c r="E118">
        <v>11.486765999999999</v>
      </c>
      <c r="F118">
        <v>11.486765</v>
      </c>
      <c r="G118">
        <v>11.486765</v>
      </c>
      <c r="H118">
        <v>11.486765</v>
      </c>
      <c r="I118">
        <v>11.486765999999999</v>
      </c>
      <c r="J118">
        <v>11.486765</v>
      </c>
      <c r="K118">
        <v>11.486765</v>
      </c>
      <c r="L118">
        <v>11.486764000000001</v>
      </c>
      <c r="M118">
        <v>11.486765</v>
      </c>
      <c r="N118">
        <v>11.486765</v>
      </c>
      <c r="O118">
        <v>11.486764000000001</v>
      </c>
      <c r="P118">
        <v>11.486764000000001</v>
      </c>
      <c r="Q118">
        <v>11.486765</v>
      </c>
      <c r="R118">
        <v>11.486764000000001</v>
      </c>
      <c r="S118">
        <v>11.486764000000001</v>
      </c>
      <c r="T118">
        <v>11.486765</v>
      </c>
      <c r="U118">
        <v>11.486764000000001</v>
      </c>
      <c r="V118">
        <v>11.486764000000001</v>
      </c>
      <c r="W118">
        <v>11.486765</v>
      </c>
      <c r="X118">
        <v>11.486767</v>
      </c>
      <c r="Y118">
        <v>11.486765999999999</v>
      </c>
      <c r="Z118">
        <v>11.486768</v>
      </c>
      <c r="AA118">
        <v>11.486767</v>
      </c>
      <c r="AB118">
        <v>11.486764000000001</v>
      </c>
      <c r="AC118">
        <v>11.486765999999999</v>
      </c>
      <c r="AD118">
        <v>11.486765</v>
      </c>
      <c r="AE118">
        <v>11.486764000000001</v>
      </c>
      <c r="AF118">
        <v>11.486764000000001</v>
      </c>
      <c r="AG118">
        <v>11.486765999999999</v>
      </c>
      <c r="AH118">
        <v>11.486764000000001</v>
      </c>
      <c r="AI118">
        <v>11.486765</v>
      </c>
      <c r="AJ118" s="34">
        <v>0</v>
      </c>
    </row>
    <row r="119" spans="1:36">
      <c r="A119" t="s">
        <v>823</v>
      </c>
      <c r="B119" t="s">
        <v>824</v>
      </c>
      <c r="C119" t="s">
        <v>1481</v>
      </c>
      <c r="E119">
        <v>8.0269100000000009</v>
      </c>
      <c r="F119">
        <v>8.1093650000000004</v>
      </c>
      <c r="G119">
        <v>8.2135390000000008</v>
      </c>
      <c r="H119">
        <v>8.3347049999999996</v>
      </c>
      <c r="I119">
        <v>8.4702009999999994</v>
      </c>
      <c r="J119">
        <v>8.6213639999999998</v>
      </c>
      <c r="K119">
        <v>8.7775839999999992</v>
      </c>
      <c r="L119">
        <v>8.9348960000000002</v>
      </c>
      <c r="M119">
        <v>9.0845920000000007</v>
      </c>
      <c r="N119">
        <v>9.2408459999999994</v>
      </c>
      <c r="O119">
        <v>9.403511</v>
      </c>
      <c r="P119">
        <v>9.5731300000000008</v>
      </c>
      <c r="Q119">
        <v>9.7428299999999997</v>
      </c>
      <c r="R119">
        <v>9.9062400000000004</v>
      </c>
      <c r="S119">
        <v>10.060589</v>
      </c>
      <c r="T119">
        <v>10.206059</v>
      </c>
      <c r="U119">
        <v>10.342311</v>
      </c>
      <c r="V119">
        <v>10.462132</v>
      </c>
      <c r="W119">
        <v>10.572412</v>
      </c>
      <c r="X119">
        <v>10.673792000000001</v>
      </c>
      <c r="Y119">
        <v>10.769824</v>
      </c>
      <c r="Z119">
        <v>10.858295</v>
      </c>
      <c r="AA119">
        <v>10.937979</v>
      </c>
      <c r="AB119">
        <v>11.006994000000001</v>
      </c>
      <c r="AC119">
        <v>11.066654</v>
      </c>
      <c r="AD119">
        <v>11.120628</v>
      </c>
      <c r="AE119">
        <v>11.170114999999999</v>
      </c>
      <c r="AF119">
        <v>11.214213000000001</v>
      </c>
      <c r="AG119">
        <v>11.253644</v>
      </c>
      <c r="AH119">
        <v>11.290132</v>
      </c>
      <c r="AI119">
        <v>11.324723000000001</v>
      </c>
      <c r="AJ119" s="34">
        <v>1.2E-2</v>
      </c>
    </row>
    <row r="120" spans="1:36">
      <c r="A120" t="s">
        <v>742</v>
      </c>
    </row>
    <row r="121" spans="1:36">
      <c r="A121" t="s">
        <v>373</v>
      </c>
      <c r="B121" t="s">
        <v>825</v>
      </c>
      <c r="C121" t="s">
        <v>1482</v>
      </c>
      <c r="D121" t="s">
        <v>801</v>
      </c>
      <c r="E121">
        <v>6.0484770000000001</v>
      </c>
      <c r="F121">
        <v>6.0845089999999997</v>
      </c>
      <c r="G121">
        <v>6.1323869999999996</v>
      </c>
      <c r="H121">
        <v>6.191764</v>
      </c>
      <c r="I121">
        <v>6.263096</v>
      </c>
      <c r="J121">
        <v>6.34626</v>
      </c>
      <c r="K121">
        <v>6.4386640000000002</v>
      </c>
      <c r="L121">
        <v>6.5364069999999996</v>
      </c>
      <c r="M121">
        <v>6.632511</v>
      </c>
      <c r="N121">
        <v>6.7319620000000002</v>
      </c>
      <c r="O121">
        <v>6.8328150000000001</v>
      </c>
      <c r="P121">
        <v>6.9343729999999999</v>
      </c>
      <c r="Q121">
        <v>7.0340290000000003</v>
      </c>
      <c r="R121">
        <v>7.1260389999999996</v>
      </c>
      <c r="S121">
        <v>7.2092520000000002</v>
      </c>
      <c r="T121">
        <v>7.283601</v>
      </c>
      <c r="U121">
        <v>7.3500199999999998</v>
      </c>
      <c r="V121">
        <v>7.4083870000000003</v>
      </c>
      <c r="W121">
        <v>7.4595419999999999</v>
      </c>
      <c r="X121">
        <v>7.5057330000000002</v>
      </c>
      <c r="Y121">
        <v>7.546926</v>
      </c>
      <c r="Z121">
        <v>7.5836220000000001</v>
      </c>
      <c r="AA121">
        <v>7.6144999999999996</v>
      </c>
      <c r="AB121">
        <v>7.6404909999999999</v>
      </c>
      <c r="AC121">
        <v>7.6622890000000003</v>
      </c>
      <c r="AD121">
        <v>7.6811299999999996</v>
      </c>
      <c r="AE121">
        <v>7.6981590000000004</v>
      </c>
      <c r="AF121">
        <v>7.7136519999999997</v>
      </c>
      <c r="AG121">
        <v>7.7282349999999997</v>
      </c>
      <c r="AH121">
        <v>7.7428239999999997</v>
      </c>
      <c r="AI121">
        <v>7.7575669999999999</v>
      </c>
      <c r="AJ121" s="34">
        <v>8.0000000000000002E-3</v>
      </c>
    </row>
    <row r="122" spans="1:36">
      <c r="A122" t="s">
        <v>302</v>
      </c>
      <c r="B122" t="s">
        <v>826</v>
      </c>
      <c r="C122" t="s">
        <v>1483</v>
      </c>
      <c r="D122" t="s">
        <v>803</v>
      </c>
      <c r="E122">
        <v>5.4088779999999996</v>
      </c>
      <c r="F122">
        <v>5.4466650000000003</v>
      </c>
      <c r="G122">
        <v>5.4945820000000003</v>
      </c>
      <c r="H122">
        <v>5.5520569999999996</v>
      </c>
      <c r="I122">
        <v>5.6199149999999998</v>
      </c>
      <c r="J122">
        <v>5.7004330000000003</v>
      </c>
      <c r="K122">
        <v>5.7869440000000001</v>
      </c>
      <c r="L122">
        <v>5.8744889999999996</v>
      </c>
      <c r="M122">
        <v>5.963082</v>
      </c>
      <c r="N122">
        <v>6.0571650000000004</v>
      </c>
      <c r="O122">
        <v>6.1479540000000004</v>
      </c>
      <c r="P122">
        <v>6.2419269999999996</v>
      </c>
      <c r="Q122">
        <v>6.339861</v>
      </c>
      <c r="R122">
        <v>6.4359570000000001</v>
      </c>
      <c r="S122">
        <v>6.5288300000000001</v>
      </c>
      <c r="T122">
        <v>6.6172370000000003</v>
      </c>
      <c r="U122">
        <v>6.7033589999999998</v>
      </c>
      <c r="V122">
        <v>6.7806920000000002</v>
      </c>
      <c r="W122">
        <v>6.8505719999999997</v>
      </c>
      <c r="X122">
        <v>6.9164320000000004</v>
      </c>
      <c r="Y122">
        <v>6.9800300000000002</v>
      </c>
      <c r="Z122">
        <v>7.0354619999999999</v>
      </c>
      <c r="AA122">
        <v>7.0883260000000003</v>
      </c>
      <c r="AB122">
        <v>7.1365100000000004</v>
      </c>
      <c r="AC122">
        <v>7.1742650000000001</v>
      </c>
      <c r="AD122">
        <v>7.2037800000000001</v>
      </c>
      <c r="AE122">
        <v>7.2270779999999997</v>
      </c>
      <c r="AF122">
        <v>7.2461630000000001</v>
      </c>
      <c r="AG122">
        <v>7.2613890000000003</v>
      </c>
      <c r="AH122">
        <v>7.2754349999999999</v>
      </c>
      <c r="AI122">
        <v>7.2873760000000001</v>
      </c>
      <c r="AJ122" s="34">
        <v>0.01</v>
      </c>
    </row>
    <row r="123" spans="1:36">
      <c r="A123" t="s">
        <v>285</v>
      </c>
      <c r="B123" t="s">
        <v>827</v>
      </c>
      <c r="C123" t="s">
        <v>1484</v>
      </c>
      <c r="D123" t="s">
        <v>803</v>
      </c>
      <c r="E123">
        <v>5.9671700000000003</v>
      </c>
      <c r="F123">
        <v>6.0536709999999996</v>
      </c>
      <c r="G123">
        <v>6.1437920000000004</v>
      </c>
      <c r="H123">
        <v>6.2362010000000003</v>
      </c>
      <c r="I123">
        <v>6.3320040000000004</v>
      </c>
      <c r="J123">
        <v>6.4322759999999999</v>
      </c>
      <c r="K123">
        <v>6.5317449999999999</v>
      </c>
      <c r="L123">
        <v>6.628889</v>
      </c>
      <c r="M123">
        <v>6.7163110000000001</v>
      </c>
      <c r="N123">
        <v>6.8031379999999997</v>
      </c>
      <c r="O123">
        <v>6.8885430000000003</v>
      </c>
      <c r="P123">
        <v>6.9738709999999999</v>
      </c>
      <c r="Q123">
        <v>7.0560749999999999</v>
      </c>
      <c r="R123">
        <v>7.1184430000000001</v>
      </c>
      <c r="S123">
        <v>7.1675409999999999</v>
      </c>
      <c r="T123">
        <v>7.2067750000000004</v>
      </c>
      <c r="U123">
        <v>7.2423390000000003</v>
      </c>
      <c r="V123">
        <v>7.2736179999999999</v>
      </c>
      <c r="W123">
        <v>7.3001589999999998</v>
      </c>
      <c r="X123">
        <v>7.3239830000000001</v>
      </c>
      <c r="Y123">
        <v>7.3455490000000001</v>
      </c>
      <c r="Z123">
        <v>7.3644910000000001</v>
      </c>
      <c r="AA123">
        <v>7.3810039999999999</v>
      </c>
      <c r="AB123">
        <v>7.3955039999999999</v>
      </c>
      <c r="AC123">
        <v>7.4084029999999998</v>
      </c>
      <c r="AD123">
        <v>7.419994</v>
      </c>
      <c r="AE123">
        <v>7.4296300000000004</v>
      </c>
      <c r="AF123">
        <v>7.4376569999999997</v>
      </c>
      <c r="AG123">
        <v>7.4447419999999997</v>
      </c>
      <c r="AH123">
        <v>7.4524559999999997</v>
      </c>
      <c r="AI123">
        <v>7.4610479999999999</v>
      </c>
      <c r="AJ123" s="34">
        <v>7.0000000000000001E-3</v>
      </c>
    </row>
    <row r="124" spans="1:36">
      <c r="A124" t="s">
        <v>283</v>
      </c>
      <c r="B124" t="s">
        <v>828</v>
      </c>
      <c r="C124" t="s">
        <v>1485</v>
      </c>
      <c r="D124" t="s">
        <v>801</v>
      </c>
      <c r="E124">
        <v>5.7214460000000003</v>
      </c>
      <c r="F124">
        <v>5.7272619999999996</v>
      </c>
      <c r="G124">
        <v>5.7501030000000002</v>
      </c>
      <c r="H124">
        <v>5.7900410000000004</v>
      </c>
      <c r="I124">
        <v>5.8457929999999996</v>
      </c>
      <c r="J124">
        <v>5.9160409999999999</v>
      </c>
      <c r="K124">
        <v>5.9974769999999999</v>
      </c>
      <c r="L124">
        <v>6.085083</v>
      </c>
      <c r="M124">
        <v>6.1718999999999999</v>
      </c>
      <c r="N124">
        <v>6.262982</v>
      </c>
      <c r="O124">
        <v>6.3578919999999997</v>
      </c>
      <c r="P124">
        <v>6.4569599999999996</v>
      </c>
      <c r="Q124">
        <v>6.5586539999999998</v>
      </c>
      <c r="R124">
        <v>6.6577159999999997</v>
      </c>
      <c r="S124">
        <v>6.7528180000000004</v>
      </c>
      <c r="T124">
        <v>6.8418029999999996</v>
      </c>
      <c r="U124">
        <v>6.9215540000000004</v>
      </c>
      <c r="V124">
        <v>6.9897390000000001</v>
      </c>
      <c r="W124">
        <v>7.0467129999999996</v>
      </c>
      <c r="X124">
        <v>7.0960530000000004</v>
      </c>
      <c r="Y124">
        <v>7.1392569999999997</v>
      </c>
      <c r="Z124">
        <v>7.1761400000000002</v>
      </c>
      <c r="AA124">
        <v>7.2072880000000001</v>
      </c>
      <c r="AB124">
        <v>7.2340140000000002</v>
      </c>
      <c r="AC124">
        <v>7.2539579999999999</v>
      </c>
      <c r="AD124">
        <v>7.2710179999999998</v>
      </c>
      <c r="AE124">
        <v>7.2854979999999996</v>
      </c>
      <c r="AF124">
        <v>7.2980989999999997</v>
      </c>
      <c r="AG124">
        <v>7.3099090000000002</v>
      </c>
      <c r="AH124">
        <v>7.3219690000000002</v>
      </c>
      <c r="AI124">
        <v>7.3341950000000002</v>
      </c>
      <c r="AJ124" s="34">
        <v>8.0000000000000002E-3</v>
      </c>
    </row>
    <row r="125" spans="1:36">
      <c r="A125" t="s">
        <v>513</v>
      </c>
      <c r="B125" t="s">
        <v>829</v>
      </c>
      <c r="C125" t="s">
        <v>1486</v>
      </c>
      <c r="D125" t="s">
        <v>803</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17</v>
      </c>
    </row>
    <row r="126" spans="1:36">
      <c r="A126" t="s">
        <v>515</v>
      </c>
      <c r="B126" t="s">
        <v>830</v>
      </c>
      <c r="C126" t="s">
        <v>1487</v>
      </c>
      <c r="D126" t="s">
        <v>801</v>
      </c>
      <c r="E126">
        <v>8.50718</v>
      </c>
      <c r="F126">
        <v>9.4131250000000009</v>
      </c>
      <c r="G126">
        <v>9.8233010000000007</v>
      </c>
      <c r="H126">
        <v>10.065004</v>
      </c>
      <c r="I126">
        <v>10.242554999999999</v>
      </c>
      <c r="J126">
        <v>10.395757</v>
      </c>
      <c r="K126">
        <v>10.539094</v>
      </c>
      <c r="L126">
        <v>10.673995</v>
      </c>
      <c r="M126">
        <v>10.793347000000001</v>
      </c>
      <c r="N126">
        <v>10.914213999999999</v>
      </c>
      <c r="O126">
        <v>11.037400999999999</v>
      </c>
      <c r="P126">
        <v>11.164014999999999</v>
      </c>
      <c r="Q126">
        <v>11.290566999999999</v>
      </c>
      <c r="R126">
        <v>11.410822</v>
      </c>
      <c r="S126">
        <v>11.525159</v>
      </c>
      <c r="T126">
        <v>11.633119000000001</v>
      </c>
      <c r="U126">
        <v>11.729746</v>
      </c>
      <c r="V126">
        <v>11.813636000000001</v>
      </c>
      <c r="W126">
        <v>11.884930000000001</v>
      </c>
      <c r="X126">
        <v>11.956852</v>
      </c>
      <c r="Y126">
        <v>12.022591</v>
      </c>
      <c r="Z126">
        <v>12.075716</v>
      </c>
      <c r="AA126">
        <v>12.1114</v>
      </c>
      <c r="AB126">
        <v>12.143867</v>
      </c>
      <c r="AC126">
        <v>12.169814000000001</v>
      </c>
      <c r="AD126">
        <v>12.190352000000001</v>
      </c>
      <c r="AE126">
        <v>12.206339</v>
      </c>
      <c r="AF126">
        <v>12.218826999999999</v>
      </c>
      <c r="AG126">
        <v>12.229044</v>
      </c>
      <c r="AH126">
        <v>12.237660999999999</v>
      </c>
      <c r="AI126">
        <v>12.244778</v>
      </c>
      <c r="AJ126" s="34">
        <v>1.2E-2</v>
      </c>
    </row>
    <row r="127" spans="1:36">
      <c r="A127" t="s">
        <v>519</v>
      </c>
      <c r="B127" t="s">
        <v>831</v>
      </c>
      <c r="C127" t="s">
        <v>1488</v>
      </c>
      <c r="D127" t="s">
        <v>801</v>
      </c>
      <c r="E127">
        <v>3.2452800000000002</v>
      </c>
      <c r="F127">
        <v>4.4051179999999999</v>
      </c>
      <c r="G127">
        <v>5.2901389999999999</v>
      </c>
      <c r="H127">
        <v>5.9513210000000001</v>
      </c>
      <c r="I127">
        <v>6.4695809999999998</v>
      </c>
      <c r="J127">
        <v>6.9008019999999997</v>
      </c>
      <c r="K127">
        <v>7.2676530000000001</v>
      </c>
      <c r="L127">
        <v>7.5869419999999996</v>
      </c>
      <c r="M127">
        <v>7.8735359999999996</v>
      </c>
      <c r="N127">
        <v>8.1465890000000005</v>
      </c>
      <c r="O127">
        <v>8.4085239999999999</v>
      </c>
      <c r="P127">
        <v>8.6621469999999992</v>
      </c>
      <c r="Q127">
        <v>8.9053699999999996</v>
      </c>
      <c r="R127">
        <v>9.1305209999999999</v>
      </c>
      <c r="S127">
        <v>9.3337289999999999</v>
      </c>
      <c r="T127">
        <v>9.5109169999999992</v>
      </c>
      <c r="U127">
        <v>9.6564230000000002</v>
      </c>
      <c r="V127">
        <v>9.7637160000000005</v>
      </c>
      <c r="W127">
        <v>9.8880540000000003</v>
      </c>
      <c r="X127">
        <v>10.014220999999999</v>
      </c>
      <c r="Y127">
        <v>10.105171</v>
      </c>
      <c r="Z127">
        <v>10.141617</v>
      </c>
      <c r="AA127">
        <v>10.19082</v>
      </c>
      <c r="AB127">
        <v>10.230651999999999</v>
      </c>
      <c r="AC127">
        <v>10.264436</v>
      </c>
      <c r="AD127">
        <v>10.293386999999999</v>
      </c>
      <c r="AE127">
        <v>10.318455</v>
      </c>
      <c r="AF127">
        <v>10.340541</v>
      </c>
      <c r="AG127">
        <v>10.36084</v>
      </c>
      <c r="AH127">
        <v>10.380164000000001</v>
      </c>
      <c r="AI127">
        <v>10.398583</v>
      </c>
      <c r="AJ127" s="34">
        <v>0.04</v>
      </c>
    </row>
    <row r="128" spans="1:36">
      <c r="A128" t="s">
        <v>517</v>
      </c>
      <c r="B128" t="s">
        <v>832</v>
      </c>
      <c r="C128" t="s">
        <v>1489</v>
      </c>
      <c r="D128" t="s">
        <v>803</v>
      </c>
      <c r="E128">
        <v>3.2856359999999998</v>
      </c>
      <c r="F128">
        <v>4.4761309999999996</v>
      </c>
      <c r="G128">
        <v>5.3873939999999996</v>
      </c>
      <c r="H128">
        <v>6.0672300000000003</v>
      </c>
      <c r="I128">
        <v>6.5954100000000002</v>
      </c>
      <c r="J128">
        <v>7.0298829999999999</v>
      </c>
      <c r="K128">
        <v>7.3970830000000003</v>
      </c>
      <c r="L128">
        <v>7.7152050000000001</v>
      </c>
      <c r="M128">
        <v>7.9973489999999998</v>
      </c>
      <c r="N128">
        <v>8.2661759999999997</v>
      </c>
      <c r="O128">
        <v>8.5244300000000006</v>
      </c>
      <c r="P128">
        <v>8.7742780000000007</v>
      </c>
      <c r="Q128">
        <v>9.0146999999999995</v>
      </c>
      <c r="R128">
        <v>9.2395790000000009</v>
      </c>
      <c r="S128">
        <v>9.4422510000000006</v>
      </c>
      <c r="T128">
        <v>9.6183599999999991</v>
      </c>
      <c r="U128">
        <v>9.7625250000000001</v>
      </c>
      <c r="V128">
        <v>9.8684049999999992</v>
      </c>
      <c r="W128">
        <v>9.9944319999999998</v>
      </c>
      <c r="X128">
        <v>10.122601</v>
      </c>
      <c r="Y128">
        <v>10.214186</v>
      </c>
      <c r="Z128">
        <v>10.250026999999999</v>
      </c>
      <c r="AA128">
        <v>10.301473</v>
      </c>
      <c r="AB128">
        <v>10.346145999999999</v>
      </c>
      <c r="AC128">
        <v>10.384224</v>
      </c>
      <c r="AD128">
        <v>10.416771000000001</v>
      </c>
      <c r="AE128">
        <v>10.444493</v>
      </c>
      <c r="AF128">
        <v>10.468209</v>
      </c>
      <c r="AG128">
        <v>10.489084</v>
      </c>
      <c r="AH128">
        <v>10.507833</v>
      </c>
      <c r="AI128">
        <v>10.524749</v>
      </c>
      <c r="AJ128" s="34">
        <v>0.04</v>
      </c>
    </row>
    <row r="129" spans="1:36">
      <c r="A129" t="s">
        <v>521</v>
      </c>
      <c r="B129" t="s">
        <v>833</v>
      </c>
      <c r="C129" t="s">
        <v>1490</v>
      </c>
      <c r="D129" t="s">
        <v>801</v>
      </c>
      <c r="E129">
        <v>6.4930300000000001</v>
      </c>
      <c r="F129">
        <v>6.6515930000000001</v>
      </c>
      <c r="G129">
        <v>6.7221820000000001</v>
      </c>
      <c r="H129">
        <v>6.758788</v>
      </c>
      <c r="I129">
        <v>6.780729</v>
      </c>
      <c r="J129">
        <v>6.7953440000000001</v>
      </c>
      <c r="K129">
        <v>6.8056999999999999</v>
      </c>
      <c r="L129">
        <v>6.813396</v>
      </c>
      <c r="M129">
        <v>6.8196490000000001</v>
      </c>
      <c r="N129">
        <v>6.8250159999999997</v>
      </c>
      <c r="O129">
        <v>6.8297400000000001</v>
      </c>
      <c r="P129">
        <v>6.833971</v>
      </c>
      <c r="Q129">
        <v>6.8377840000000001</v>
      </c>
      <c r="R129">
        <v>6.8411749999999998</v>
      </c>
      <c r="S129">
        <v>6.8441229999999997</v>
      </c>
      <c r="T129">
        <v>6.8466100000000001</v>
      </c>
      <c r="U129">
        <v>6.8485959999999997</v>
      </c>
      <c r="V129">
        <v>6.8500290000000001</v>
      </c>
      <c r="W129">
        <v>6.8506419999999997</v>
      </c>
      <c r="X129">
        <v>6.8517939999999999</v>
      </c>
      <c r="Y129">
        <v>6.8531750000000002</v>
      </c>
      <c r="Z129">
        <v>6.8540580000000002</v>
      </c>
      <c r="AA129">
        <v>6.8538730000000001</v>
      </c>
      <c r="AB129">
        <v>6.8541569999999998</v>
      </c>
      <c r="AC129">
        <v>6.8544229999999997</v>
      </c>
      <c r="AD129">
        <v>6.8546709999999997</v>
      </c>
      <c r="AE129">
        <v>6.8549030000000002</v>
      </c>
      <c r="AF129">
        <v>6.855111</v>
      </c>
      <c r="AG129">
        <v>6.8553059999999997</v>
      </c>
      <c r="AH129">
        <v>6.855486</v>
      </c>
      <c r="AI129">
        <v>6.8556499999999998</v>
      </c>
      <c r="AJ129" s="34">
        <v>2E-3</v>
      </c>
    </row>
    <row r="130" spans="1:36">
      <c r="A130" t="s">
        <v>834</v>
      </c>
      <c r="B130" t="s">
        <v>835</v>
      </c>
      <c r="C130" t="s">
        <v>1491</v>
      </c>
      <c r="E130">
        <v>6.0436370000000004</v>
      </c>
      <c r="F130">
        <v>6.0793020000000002</v>
      </c>
      <c r="G130">
        <v>6.1269169999999997</v>
      </c>
      <c r="H130">
        <v>6.1861499999999996</v>
      </c>
      <c r="I130">
        <v>6.2574310000000004</v>
      </c>
      <c r="J130">
        <v>6.3406029999999998</v>
      </c>
      <c r="K130">
        <v>6.4330360000000004</v>
      </c>
      <c r="L130">
        <v>6.530799</v>
      </c>
      <c r="M130">
        <v>6.6269179999999999</v>
      </c>
      <c r="N130">
        <v>6.7263809999999999</v>
      </c>
      <c r="O130">
        <v>6.8272550000000001</v>
      </c>
      <c r="P130">
        <v>6.9288540000000003</v>
      </c>
      <c r="Q130">
        <v>7.0285780000000004</v>
      </c>
      <c r="R130">
        <v>7.1206719999999999</v>
      </c>
      <c r="S130">
        <v>7.2039879999999998</v>
      </c>
      <c r="T130">
        <v>7.2784399999999998</v>
      </c>
      <c r="U130">
        <v>7.3449280000000003</v>
      </c>
      <c r="V130">
        <v>7.4032999999999998</v>
      </c>
      <c r="W130">
        <v>7.4543920000000004</v>
      </c>
      <c r="X130">
        <v>7.500464</v>
      </c>
      <c r="Y130">
        <v>7.5414919999999999</v>
      </c>
      <c r="Z130">
        <v>7.57796</v>
      </c>
      <c r="AA130">
        <v>7.608581</v>
      </c>
      <c r="AB130">
        <v>7.6342889999999999</v>
      </c>
      <c r="AC130">
        <v>7.6557250000000003</v>
      </c>
      <c r="AD130">
        <v>7.6741549999999998</v>
      </c>
      <c r="AE130">
        <v>7.6906990000000004</v>
      </c>
      <c r="AF130">
        <v>7.7056480000000001</v>
      </c>
      <c r="AG130">
        <v>7.719633</v>
      </c>
      <c r="AH130">
        <v>7.7335599999999998</v>
      </c>
      <c r="AI130">
        <v>7.7475719999999999</v>
      </c>
      <c r="AJ130" s="34">
        <v>8.0000000000000002E-3</v>
      </c>
    </row>
    <row r="131" spans="1:36">
      <c r="A131" t="s">
        <v>836</v>
      </c>
      <c r="B131" t="s">
        <v>837</v>
      </c>
      <c r="C131" t="s">
        <v>1492</v>
      </c>
      <c r="E131">
        <v>7.238181</v>
      </c>
      <c r="F131">
        <v>7.3106159999999996</v>
      </c>
      <c r="G131">
        <v>7.3899489999999997</v>
      </c>
      <c r="H131">
        <v>7.4766839999999997</v>
      </c>
      <c r="I131">
        <v>7.5747030000000004</v>
      </c>
      <c r="J131">
        <v>7.6863210000000004</v>
      </c>
      <c r="K131">
        <v>7.8097329999999996</v>
      </c>
      <c r="L131">
        <v>7.9445509999999997</v>
      </c>
      <c r="M131">
        <v>8.0834510000000002</v>
      </c>
      <c r="N131">
        <v>8.2308420000000009</v>
      </c>
      <c r="O131">
        <v>8.3825859999999999</v>
      </c>
      <c r="P131">
        <v>8.5364260000000005</v>
      </c>
      <c r="Q131">
        <v>8.6869980000000009</v>
      </c>
      <c r="R131">
        <v>8.8273639999999993</v>
      </c>
      <c r="S131">
        <v>8.9563410000000001</v>
      </c>
      <c r="T131">
        <v>9.0734779999999997</v>
      </c>
      <c r="U131">
        <v>9.1788980000000002</v>
      </c>
      <c r="V131">
        <v>9.2730580000000007</v>
      </c>
      <c r="W131">
        <v>9.3587249999999997</v>
      </c>
      <c r="X131">
        <v>9.4375730000000004</v>
      </c>
      <c r="Y131">
        <v>9.5084780000000002</v>
      </c>
      <c r="Z131">
        <v>9.572991</v>
      </c>
      <c r="AA131">
        <v>9.6297540000000001</v>
      </c>
      <c r="AB131">
        <v>9.6799710000000001</v>
      </c>
      <c r="AC131">
        <v>9.7249739999999996</v>
      </c>
      <c r="AD131">
        <v>9.7670309999999994</v>
      </c>
      <c r="AE131">
        <v>9.8068960000000001</v>
      </c>
      <c r="AF131">
        <v>9.8463209999999997</v>
      </c>
      <c r="AG131">
        <v>9.8857789999999994</v>
      </c>
      <c r="AH131">
        <v>9.9239490000000004</v>
      </c>
      <c r="AI131">
        <v>9.9616600000000002</v>
      </c>
      <c r="AJ131" s="34">
        <v>1.0999999999999999E-2</v>
      </c>
    </row>
    <row r="132" spans="1:36">
      <c r="A132" t="s">
        <v>838</v>
      </c>
    </row>
    <row r="133" spans="1:36">
      <c r="A133" t="s">
        <v>717</v>
      </c>
    </row>
    <row r="134" spans="1:36">
      <c r="A134" t="s">
        <v>373</v>
      </c>
      <c r="B134" t="s">
        <v>839</v>
      </c>
      <c r="C134" t="s">
        <v>1493</v>
      </c>
      <c r="D134" t="s">
        <v>428</v>
      </c>
      <c r="E134">
        <v>2.6647099999999999</v>
      </c>
      <c r="F134">
        <v>2.7814009999999998</v>
      </c>
      <c r="G134">
        <v>2.9066510000000001</v>
      </c>
      <c r="H134">
        <v>3.0338509999999999</v>
      </c>
      <c r="I134">
        <v>3.164453</v>
      </c>
      <c r="J134">
        <v>3.2980299999999998</v>
      </c>
      <c r="K134">
        <v>3.4285239999999999</v>
      </c>
      <c r="L134">
        <v>3.552362</v>
      </c>
      <c r="M134">
        <v>3.6737920000000002</v>
      </c>
      <c r="N134">
        <v>3.791614</v>
      </c>
      <c r="O134">
        <v>3.9042479999999999</v>
      </c>
      <c r="P134">
        <v>4.0121520000000004</v>
      </c>
      <c r="Q134">
        <v>4.1180440000000003</v>
      </c>
      <c r="R134">
        <v>4.2119390000000001</v>
      </c>
      <c r="S134">
        <v>4.300122</v>
      </c>
      <c r="T134">
        <v>4.3814979999999997</v>
      </c>
      <c r="U134">
        <v>4.4583180000000002</v>
      </c>
      <c r="V134">
        <v>4.5296260000000004</v>
      </c>
      <c r="W134">
        <v>4.5977399999999999</v>
      </c>
      <c r="X134">
        <v>4.6569029999999998</v>
      </c>
      <c r="Y134">
        <v>4.7040459999999999</v>
      </c>
      <c r="Z134">
        <v>4.7482499999999996</v>
      </c>
      <c r="AA134">
        <v>4.7867300000000004</v>
      </c>
      <c r="AB134">
        <v>4.8331840000000001</v>
      </c>
      <c r="AC134">
        <v>4.8845739999999997</v>
      </c>
      <c r="AD134">
        <v>4.930364</v>
      </c>
      <c r="AE134">
        <v>4.9668000000000001</v>
      </c>
      <c r="AF134">
        <v>5.0027990000000004</v>
      </c>
      <c r="AG134">
        <v>5.0383779999999998</v>
      </c>
      <c r="AH134">
        <v>5.0621349999999996</v>
      </c>
      <c r="AI134">
        <v>5.0781039999999997</v>
      </c>
      <c r="AJ134" s="34">
        <v>2.1999999999999999E-2</v>
      </c>
    </row>
    <row r="135" spans="1:36">
      <c r="A135" t="s">
        <v>302</v>
      </c>
      <c r="B135" t="s">
        <v>840</v>
      </c>
      <c r="C135" t="s">
        <v>1494</v>
      </c>
      <c r="D135" t="s">
        <v>428</v>
      </c>
      <c r="E135">
        <v>1.081769</v>
      </c>
      <c r="F135">
        <v>1.0977410000000001</v>
      </c>
      <c r="G135">
        <v>1.1195999999999999</v>
      </c>
      <c r="H135">
        <v>1.144801</v>
      </c>
      <c r="I135">
        <v>1.1735599999999999</v>
      </c>
      <c r="J135">
        <v>1.206086</v>
      </c>
      <c r="K135">
        <v>1.2402260000000001</v>
      </c>
      <c r="L135">
        <v>1.274222</v>
      </c>
      <c r="M135">
        <v>1.308279</v>
      </c>
      <c r="N135">
        <v>1.3412280000000001</v>
      </c>
      <c r="O135">
        <v>1.374026</v>
      </c>
      <c r="P135">
        <v>1.405753</v>
      </c>
      <c r="Q135">
        <v>1.438642</v>
      </c>
      <c r="R135">
        <v>1.4691289999999999</v>
      </c>
      <c r="S135">
        <v>1.498767</v>
      </c>
      <c r="T135">
        <v>1.5270820000000001</v>
      </c>
      <c r="U135">
        <v>1.556468</v>
      </c>
      <c r="V135">
        <v>1.586519</v>
      </c>
      <c r="W135">
        <v>1.6163289999999999</v>
      </c>
      <c r="X135">
        <v>1.6454169999999999</v>
      </c>
      <c r="Y135">
        <v>1.6740660000000001</v>
      </c>
      <c r="Z135">
        <v>1.7057370000000001</v>
      </c>
      <c r="AA135">
        <v>1.7352609999999999</v>
      </c>
      <c r="AB135">
        <v>1.7680720000000001</v>
      </c>
      <c r="AC135">
        <v>1.805898</v>
      </c>
      <c r="AD135">
        <v>1.845585</v>
      </c>
      <c r="AE135">
        <v>1.884727</v>
      </c>
      <c r="AF135">
        <v>1.9248879999999999</v>
      </c>
      <c r="AG135">
        <v>1.965568</v>
      </c>
      <c r="AH135">
        <v>2.0020380000000002</v>
      </c>
      <c r="AI135">
        <v>2.0353880000000002</v>
      </c>
      <c r="AJ135" s="34">
        <v>2.1000000000000001E-2</v>
      </c>
    </row>
    <row r="136" spans="1:36">
      <c r="A136" t="s">
        <v>285</v>
      </c>
      <c r="B136" t="s">
        <v>841</v>
      </c>
      <c r="C136" t="s">
        <v>1495</v>
      </c>
      <c r="D136" t="s">
        <v>428</v>
      </c>
      <c r="E136">
        <v>5.9100000000000005E-4</v>
      </c>
      <c r="F136">
        <v>8.3699999999999996E-4</v>
      </c>
      <c r="G136">
        <v>1.1119999999999999E-3</v>
      </c>
      <c r="H136">
        <v>1.407E-3</v>
      </c>
      <c r="I136">
        <v>1.725E-3</v>
      </c>
      <c r="J136">
        <v>2.0660000000000001E-3</v>
      </c>
      <c r="K136">
        <v>2.4199999999999998E-3</v>
      </c>
      <c r="L136">
        <v>2.7810000000000001E-3</v>
      </c>
      <c r="M136">
        <v>3.16E-3</v>
      </c>
      <c r="N136">
        <v>3.5539999999999999E-3</v>
      </c>
      <c r="O136">
        <v>3.9589999999999998E-3</v>
      </c>
      <c r="P136">
        <v>4.3800000000000002E-3</v>
      </c>
      <c r="Q136">
        <v>4.8180000000000002E-3</v>
      </c>
      <c r="R136">
        <v>5.2719999999999998E-3</v>
      </c>
      <c r="S136">
        <v>5.7299999999999999E-3</v>
      </c>
      <c r="T136">
        <v>6.2009999999999999E-3</v>
      </c>
      <c r="U136">
        <v>6.6950000000000004E-3</v>
      </c>
      <c r="V136">
        <v>7.208E-3</v>
      </c>
      <c r="W136">
        <v>7.7419999999999998E-3</v>
      </c>
      <c r="X136">
        <v>8.2990000000000008E-3</v>
      </c>
      <c r="Y136">
        <v>8.8749999999999992E-3</v>
      </c>
      <c r="Z136">
        <v>9.4699999999999993E-3</v>
      </c>
      <c r="AA136">
        <v>1.0087E-2</v>
      </c>
      <c r="AB136">
        <v>1.0722000000000001E-2</v>
      </c>
      <c r="AC136">
        <v>1.1377999999999999E-2</v>
      </c>
      <c r="AD136">
        <v>1.2062E-2</v>
      </c>
      <c r="AE136">
        <v>1.2766E-2</v>
      </c>
      <c r="AF136">
        <v>1.3488E-2</v>
      </c>
      <c r="AG136">
        <v>1.4239999999999999E-2</v>
      </c>
      <c r="AH136">
        <v>1.5010000000000001E-2</v>
      </c>
      <c r="AI136">
        <v>1.5798E-2</v>
      </c>
      <c r="AJ136" s="34">
        <v>0.11600000000000001</v>
      </c>
    </row>
    <row r="137" spans="1:36">
      <c r="A137" t="s">
        <v>283</v>
      </c>
      <c r="B137" t="s">
        <v>842</v>
      </c>
      <c r="C137" t="s">
        <v>1496</v>
      </c>
      <c r="D137" t="s">
        <v>428</v>
      </c>
      <c r="E137">
        <v>2.6600000000000001E-4</v>
      </c>
      <c r="F137">
        <v>3.86E-4</v>
      </c>
      <c r="G137">
        <v>5.1400000000000003E-4</v>
      </c>
      <c r="H137">
        <v>6.4599999999999998E-4</v>
      </c>
      <c r="I137">
        <v>7.85E-4</v>
      </c>
      <c r="J137">
        <v>9.2800000000000001E-4</v>
      </c>
      <c r="K137">
        <v>1.072E-3</v>
      </c>
      <c r="L137">
        <v>1.214E-3</v>
      </c>
      <c r="M137">
        <v>1.358E-3</v>
      </c>
      <c r="N137">
        <v>1.503E-3</v>
      </c>
      <c r="O137">
        <v>1.6490000000000001E-3</v>
      </c>
      <c r="P137">
        <v>1.7949999999999999E-3</v>
      </c>
      <c r="Q137">
        <v>1.9419999999999999E-3</v>
      </c>
      <c r="R137">
        <v>2.0899999999999998E-3</v>
      </c>
      <c r="S137">
        <v>2.2390000000000001E-3</v>
      </c>
      <c r="T137">
        <v>2.3900000000000002E-3</v>
      </c>
      <c r="U137">
        <v>2.5400000000000002E-3</v>
      </c>
      <c r="V137">
        <v>2.689E-3</v>
      </c>
      <c r="W137">
        <v>2.8389999999999999E-3</v>
      </c>
      <c r="X137">
        <v>2.9889999999999999E-3</v>
      </c>
      <c r="Y137">
        <v>3.1389999999999999E-3</v>
      </c>
      <c r="Z137">
        <v>3.29E-3</v>
      </c>
      <c r="AA137">
        <v>3.4420000000000002E-3</v>
      </c>
      <c r="AB137">
        <v>3.5950000000000001E-3</v>
      </c>
      <c r="AC137">
        <v>3.7490000000000002E-3</v>
      </c>
      <c r="AD137">
        <v>3.9069999999999999E-3</v>
      </c>
      <c r="AE137">
        <v>4.0670000000000003E-3</v>
      </c>
      <c r="AF137">
        <v>4.2290000000000001E-3</v>
      </c>
      <c r="AG137">
        <v>4.3959999999999997E-3</v>
      </c>
      <c r="AH137">
        <v>4.5659999999999997E-3</v>
      </c>
      <c r="AI137">
        <v>4.738E-3</v>
      </c>
      <c r="AJ137" s="34">
        <v>0.10100000000000001</v>
      </c>
    </row>
    <row r="138" spans="1:36" s="57" customFormat="1">
      <c r="A138" s="57" t="s">
        <v>513</v>
      </c>
      <c r="B138" s="57" t="s">
        <v>843</v>
      </c>
      <c r="C138" s="57" t="s">
        <v>1497</v>
      </c>
      <c r="D138" s="57" t="s">
        <v>428</v>
      </c>
      <c r="E138" s="57">
        <v>0.24854999999999999</v>
      </c>
      <c r="F138" s="57">
        <v>0.27444000000000002</v>
      </c>
      <c r="G138" s="57">
        <v>0.30266599999999999</v>
      </c>
      <c r="H138" s="57">
        <v>0.33228400000000002</v>
      </c>
      <c r="I138" s="57">
        <v>0.36375200000000002</v>
      </c>
      <c r="J138" s="57">
        <v>0.39687899999999998</v>
      </c>
      <c r="K138" s="57">
        <v>0.43123099999999998</v>
      </c>
      <c r="L138" s="57">
        <v>0.46636100000000003</v>
      </c>
      <c r="M138" s="57">
        <v>0.50258800000000003</v>
      </c>
      <c r="N138" s="57">
        <v>0.54051000000000005</v>
      </c>
      <c r="O138" s="57">
        <v>0.57905399999999996</v>
      </c>
      <c r="P138" s="57">
        <v>0.61887599999999998</v>
      </c>
      <c r="Q138" s="57">
        <v>0.660443</v>
      </c>
      <c r="R138" s="57">
        <v>0.70391400000000004</v>
      </c>
      <c r="S138" s="57">
        <v>0.74932299999999996</v>
      </c>
      <c r="T138" s="57">
        <v>0.79656099999999996</v>
      </c>
      <c r="U138" s="57">
        <v>0.84525399999999995</v>
      </c>
      <c r="V138" s="57">
        <v>0.89527800000000002</v>
      </c>
      <c r="W138" s="57">
        <v>0.94711100000000004</v>
      </c>
      <c r="X138" s="57">
        <v>1.0007839999999999</v>
      </c>
      <c r="Y138" s="57">
        <v>1.0561720000000001</v>
      </c>
      <c r="Z138" s="57">
        <v>1.114025</v>
      </c>
      <c r="AA138" s="57">
        <v>1.1750309999999999</v>
      </c>
      <c r="AB138" s="57">
        <v>1.23793</v>
      </c>
      <c r="AC138" s="57">
        <v>1.3016700000000001</v>
      </c>
      <c r="AD138" s="57">
        <v>1.36564</v>
      </c>
      <c r="AE138" s="57">
        <v>1.429543</v>
      </c>
      <c r="AF138" s="57">
        <v>1.4939150000000001</v>
      </c>
      <c r="AG138" s="57">
        <v>1.560413</v>
      </c>
      <c r="AH138" s="57">
        <v>1.625737</v>
      </c>
      <c r="AI138" s="57">
        <v>1.6913609999999999</v>
      </c>
      <c r="AJ138" s="58">
        <v>6.6000000000000003E-2</v>
      </c>
    </row>
    <row r="139" spans="1:36">
      <c r="A139" t="s">
        <v>515</v>
      </c>
      <c r="B139" t="s">
        <v>844</v>
      </c>
      <c r="C139" t="s">
        <v>1498</v>
      </c>
      <c r="D139" t="s">
        <v>428</v>
      </c>
      <c r="E139">
        <v>3.28E-4</v>
      </c>
      <c r="F139">
        <v>6.1700000000000004E-4</v>
      </c>
      <c r="G139">
        <v>9.3599999999999998E-4</v>
      </c>
      <c r="H139">
        <v>1.276E-3</v>
      </c>
      <c r="I139">
        <v>1.6440000000000001E-3</v>
      </c>
      <c r="J139">
        <v>2.039E-3</v>
      </c>
      <c r="K139">
        <v>2.4480000000000001E-3</v>
      </c>
      <c r="L139">
        <v>2.8670000000000002E-3</v>
      </c>
      <c r="M139">
        <v>3.3059999999999999E-3</v>
      </c>
      <c r="N139">
        <v>3.7629999999999999E-3</v>
      </c>
      <c r="O139">
        <v>4.2329999999999998E-3</v>
      </c>
      <c r="P139">
        <v>4.7200000000000002E-3</v>
      </c>
      <c r="Q139">
        <v>5.228E-3</v>
      </c>
      <c r="R139">
        <v>5.7549999999999997E-3</v>
      </c>
      <c r="S139">
        <v>6.3020000000000003E-3</v>
      </c>
      <c r="T139">
        <v>6.8719999999999996E-3</v>
      </c>
      <c r="U139">
        <v>7.4599999999999996E-3</v>
      </c>
      <c r="V139">
        <v>8.064E-3</v>
      </c>
      <c r="W139">
        <v>8.6899999999999998E-3</v>
      </c>
      <c r="X139">
        <v>9.3390000000000001E-3</v>
      </c>
      <c r="Y139">
        <v>1.0008E-2</v>
      </c>
      <c r="Z139">
        <v>1.0697999999999999E-2</v>
      </c>
      <c r="AA139">
        <v>1.1412E-2</v>
      </c>
      <c r="AB139">
        <v>1.2147E-2</v>
      </c>
      <c r="AC139">
        <v>1.2897E-2</v>
      </c>
      <c r="AD139">
        <v>1.3677E-2</v>
      </c>
      <c r="AE139">
        <v>1.4484E-2</v>
      </c>
      <c r="AF139">
        <v>1.5313999999999999E-2</v>
      </c>
      <c r="AG139">
        <v>1.6178999999999999E-2</v>
      </c>
      <c r="AH139">
        <v>1.7066999999999999E-2</v>
      </c>
      <c r="AI139">
        <v>1.7975999999999999E-2</v>
      </c>
      <c r="AJ139" s="34">
        <v>0.14299999999999999</v>
      </c>
    </row>
    <row r="140" spans="1:36">
      <c r="A140" t="s">
        <v>519</v>
      </c>
      <c r="B140" t="s">
        <v>845</v>
      </c>
      <c r="C140" t="s">
        <v>1499</v>
      </c>
      <c r="D140" t="s">
        <v>428</v>
      </c>
      <c r="E140">
        <v>2.6899999999999998E-4</v>
      </c>
      <c r="F140">
        <v>5.7700000000000004E-4</v>
      </c>
      <c r="G140">
        <v>9.2000000000000003E-4</v>
      </c>
      <c r="H140">
        <v>1.2880000000000001E-3</v>
      </c>
      <c r="I140">
        <v>1.686E-3</v>
      </c>
      <c r="J140">
        <v>2.1120000000000002E-3</v>
      </c>
      <c r="K140">
        <v>2.555E-3</v>
      </c>
      <c r="L140">
        <v>3.0079999999999998E-3</v>
      </c>
      <c r="M140">
        <v>3.4819999999999999E-3</v>
      </c>
      <c r="N140">
        <v>3.9760000000000004E-3</v>
      </c>
      <c r="O140">
        <v>4.4840000000000001E-3</v>
      </c>
      <c r="P140">
        <v>5.0109999999999998E-3</v>
      </c>
      <c r="Q140">
        <v>5.5599999999999998E-3</v>
      </c>
      <c r="R140">
        <v>6.13E-3</v>
      </c>
      <c r="S140">
        <v>6.7210000000000004E-3</v>
      </c>
      <c r="T140">
        <v>7.3369999999999998E-3</v>
      </c>
      <c r="U140">
        <v>7.9729999999999992E-3</v>
      </c>
      <c r="V140">
        <v>8.626E-3</v>
      </c>
      <c r="W140">
        <v>9.3039999999999998E-3</v>
      </c>
      <c r="X140">
        <v>1.0005E-2</v>
      </c>
      <c r="Y140">
        <v>1.0728E-2</v>
      </c>
      <c r="Z140">
        <v>1.1475000000000001E-2</v>
      </c>
      <c r="AA140">
        <v>1.2246E-2</v>
      </c>
      <c r="AB140">
        <v>1.3041000000000001E-2</v>
      </c>
      <c r="AC140">
        <v>1.3860000000000001E-2</v>
      </c>
      <c r="AD140">
        <v>1.4715000000000001E-2</v>
      </c>
      <c r="AE140">
        <v>1.5594E-2</v>
      </c>
      <c r="AF140">
        <v>1.6494999999999999E-2</v>
      </c>
      <c r="AG140">
        <v>1.7432E-2</v>
      </c>
      <c r="AH140">
        <v>1.8394000000000001E-2</v>
      </c>
      <c r="AI140">
        <v>1.9376000000000001E-2</v>
      </c>
      <c r="AJ140" s="34">
        <v>0.153</v>
      </c>
    </row>
    <row r="141" spans="1:36">
      <c r="A141" t="s">
        <v>517</v>
      </c>
      <c r="B141" t="s">
        <v>846</v>
      </c>
      <c r="C141" t="s">
        <v>1500</v>
      </c>
      <c r="D141" t="s">
        <v>428</v>
      </c>
      <c r="E141">
        <v>2.7300000000000002E-4</v>
      </c>
      <c r="F141">
        <v>5.8600000000000004E-4</v>
      </c>
      <c r="G141">
        <v>9.3400000000000004E-4</v>
      </c>
      <c r="H141">
        <v>1.3079999999999999E-3</v>
      </c>
      <c r="I141">
        <v>1.712E-3</v>
      </c>
      <c r="J141">
        <v>2.1440000000000001E-3</v>
      </c>
      <c r="K141">
        <v>2.594E-3</v>
      </c>
      <c r="L141">
        <v>3.0530000000000002E-3</v>
      </c>
      <c r="M141">
        <v>3.5339999999999998E-3</v>
      </c>
      <c r="N141">
        <v>4.0359999999999997E-3</v>
      </c>
      <c r="O141">
        <v>4.5510000000000004E-3</v>
      </c>
      <c r="P141">
        <v>5.0860000000000002E-3</v>
      </c>
      <c r="Q141">
        <v>5.6429999999999996E-3</v>
      </c>
      <c r="R141">
        <v>6.2220000000000001E-3</v>
      </c>
      <c r="S141">
        <v>6.8219999999999999E-3</v>
      </c>
      <c r="T141">
        <v>7.4469999999999996E-3</v>
      </c>
      <c r="U141">
        <v>8.0929999999999995E-3</v>
      </c>
      <c r="V141">
        <v>8.7559999999999999E-3</v>
      </c>
      <c r="W141">
        <v>9.443E-3</v>
      </c>
      <c r="X141">
        <v>1.0155000000000001E-2</v>
      </c>
      <c r="Y141">
        <v>1.0888999999999999E-2</v>
      </c>
      <c r="Z141">
        <v>1.1646999999999999E-2</v>
      </c>
      <c r="AA141">
        <v>1.243E-2</v>
      </c>
      <c r="AB141">
        <v>1.3236E-2</v>
      </c>
      <c r="AC141">
        <v>1.4068000000000001E-2</v>
      </c>
      <c r="AD141">
        <v>1.4935E-2</v>
      </c>
      <c r="AE141">
        <v>1.5827999999999998E-2</v>
      </c>
      <c r="AF141">
        <v>1.6743000000000001E-2</v>
      </c>
      <c r="AG141">
        <v>1.7694000000000001E-2</v>
      </c>
      <c r="AH141">
        <v>1.8669999999999999E-2</v>
      </c>
      <c r="AI141">
        <v>1.9667E-2</v>
      </c>
      <c r="AJ141" s="34">
        <v>0.153</v>
      </c>
    </row>
    <row r="142" spans="1:36">
      <c r="A142" t="s">
        <v>521</v>
      </c>
      <c r="B142" t="s">
        <v>847</v>
      </c>
      <c r="C142" t="s">
        <v>1501</v>
      </c>
      <c r="D142" t="s">
        <v>428</v>
      </c>
      <c r="E142">
        <v>0</v>
      </c>
      <c r="F142">
        <v>0</v>
      </c>
      <c r="G142">
        <v>0</v>
      </c>
      <c r="H142">
        <v>9.9999999999999995E-7</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1.9999999999999999E-6</v>
      </c>
      <c r="S142">
        <v>1.9999999999999999E-6</v>
      </c>
      <c r="T142">
        <v>3.0000000000000001E-6</v>
      </c>
      <c r="U142">
        <v>3.0000000000000001E-6</v>
      </c>
      <c r="V142">
        <v>3.0000000000000001E-6</v>
      </c>
      <c r="W142">
        <v>3.0000000000000001E-6</v>
      </c>
      <c r="X142">
        <v>3.0000000000000001E-6</v>
      </c>
      <c r="Y142">
        <v>3.0000000000000001E-6</v>
      </c>
      <c r="Z142">
        <v>3.0000000000000001E-6</v>
      </c>
      <c r="AA142">
        <v>3.9999999999999998E-6</v>
      </c>
      <c r="AB142">
        <v>3.9999999999999998E-6</v>
      </c>
      <c r="AC142">
        <v>3.9999999999999998E-6</v>
      </c>
      <c r="AD142">
        <v>3.9999999999999998E-6</v>
      </c>
      <c r="AE142">
        <v>3.9999999999999998E-6</v>
      </c>
      <c r="AF142">
        <v>3.9999999999999998E-6</v>
      </c>
      <c r="AG142">
        <v>3.9999999999999998E-6</v>
      </c>
      <c r="AH142">
        <v>3.9999999999999998E-6</v>
      </c>
      <c r="AI142">
        <v>3.9999999999999998E-6</v>
      </c>
      <c r="AJ142" s="34">
        <v>0.123</v>
      </c>
    </row>
    <row r="143" spans="1:36">
      <c r="A143" t="s">
        <v>728</v>
      </c>
      <c r="B143" t="s">
        <v>848</v>
      </c>
      <c r="C143" t="s">
        <v>1502</v>
      </c>
      <c r="D143" t="s">
        <v>428</v>
      </c>
      <c r="E143">
        <v>3.996756</v>
      </c>
      <c r="F143">
        <v>4.1565849999999998</v>
      </c>
      <c r="G143">
        <v>4.3333339999999998</v>
      </c>
      <c r="H143">
        <v>4.516864</v>
      </c>
      <c r="I143">
        <v>4.7093189999999998</v>
      </c>
      <c r="J143">
        <v>4.9102860000000002</v>
      </c>
      <c r="K143">
        <v>5.1110709999999999</v>
      </c>
      <c r="L143">
        <v>5.3058709999999998</v>
      </c>
      <c r="M143">
        <v>5.4994969999999999</v>
      </c>
      <c r="N143">
        <v>5.6901840000000004</v>
      </c>
      <c r="O143">
        <v>5.8762040000000004</v>
      </c>
      <c r="P143">
        <v>6.0577759999999996</v>
      </c>
      <c r="Q143">
        <v>6.2403209999999998</v>
      </c>
      <c r="R143">
        <v>6.4104520000000003</v>
      </c>
      <c r="S143">
        <v>6.5760269999999998</v>
      </c>
      <c r="T143">
        <v>6.7353880000000004</v>
      </c>
      <c r="U143">
        <v>6.8928010000000004</v>
      </c>
      <c r="V143">
        <v>7.0467659999999999</v>
      </c>
      <c r="W143">
        <v>7.1991969999999998</v>
      </c>
      <c r="X143">
        <v>7.3438910000000002</v>
      </c>
      <c r="Y143">
        <v>7.4779289999999996</v>
      </c>
      <c r="Z143">
        <v>7.6145899999999997</v>
      </c>
      <c r="AA143">
        <v>7.7466369999999998</v>
      </c>
      <c r="AB143">
        <v>7.8919249999999996</v>
      </c>
      <c r="AC143">
        <v>8.0480879999999999</v>
      </c>
      <c r="AD143">
        <v>8.2008910000000004</v>
      </c>
      <c r="AE143">
        <v>8.3438079999999992</v>
      </c>
      <c r="AF143">
        <v>8.4878730000000004</v>
      </c>
      <c r="AG143">
        <v>8.6342979999999994</v>
      </c>
      <c r="AH143">
        <v>8.7636160000000007</v>
      </c>
      <c r="AI143">
        <v>8.8824140000000007</v>
      </c>
      <c r="AJ143" s="34">
        <v>2.7E-2</v>
      </c>
    </row>
    <row r="144" spans="1:36">
      <c r="A144" t="s">
        <v>730</v>
      </c>
    </row>
    <row r="145" spans="1:36">
      <c r="A145" t="s">
        <v>373</v>
      </c>
      <c r="B145" t="s">
        <v>849</v>
      </c>
      <c r="C145" t="s">
        <v>1503</v>
      </c>
      <c r="D145" t="s">
        <v>428</v>
      </c>
      <c r="E145">
        <v>2.113826</v>
      </c>
      <c r="F145">
        <v>2.1331380000000002</v>
      </c>
      <c r="G145">
        <v>2.1724869999999998</v>
      </c>
      <c r="H145">
        <v>2.2232660000000002</v>
      </c>
      <c r="I145">
        <v>2.282241</v>
      </c>
      <c r="J145">
        <v>2.3470219999999999</v>
      </c>
      <c r="K145">
        <v>2.4114849999999999</v>
      </c>
      <c r="L145">
        <v>2.4684629999999999</v>
      </c>
      <c r="M145">
        <v>2.5212370000000002</v>
      </c>
      <c r="N145">
        <v>2.5701049999999999</v>
      </c>
      <c r="O145">
        <v>2.617991</v>
      </c>
      <c r="P145">
        <v>2.6649159999999998</v>
      </c>
      <c r="Q145">
        <v>2.7149529999999999</v>
      </c>
      <c r="R145">
        <v>2.7632249999999998</v>
      </c>
      <c r="S145">
        <v>2.810711</v>
      </c>
      <c r="T145">
        <v>2.861796</v>
      </c>
      <c r="U145">
        <v>2.917745</v>
      </c>
      <c r="V145">
        <v>2.975346</v>
      </c>
      <c r="W145">
        <v>3.0332560000000002</v>
      </c>
      <c r="X145">
        <v>3.09273</v>
      </c>
      <c r="Y145">
        <v>3.154671</v>
      </c>
      <c r="Z145">
        <v>3.2177359999999999</v>
      </c>
      <c r="AA145">
        <v>3.283099</v>
      </c>
      <c r="AB145">
        <v>3.3554979999999999</v>
      </c>
      <c r="AC145">
        <v>3.4331309999999999</v>
      </c>
      <c r="AD145">
        <v>3.513722</v>
      </c>
      <c r="AE145">
        <v>3.594338</v>
      </c>
      <c r="AF145">
        <v>3.673692</v>
      </c>
      <c r="AG145">
        <v>3.7533599999999998</v>
      </c>
      <c r="AH145">
        <v>3.8341240000000001</v>
      </c>
      <c r="AI145">
        <v>3.9139870000000001</v>
      </c>
      <c r="AJ145" s="34">
        <v>2.1000000000000001E-2</v>
      </c>
    </row>
    <row r="146" spans="1:36">
      <c r="A146" t="s">
        <v>302</v>
      </c>
      <c r="B146" t="s">
        <v>850</v>
      </c>
      <c r="C146" t="s">
        <v>1504</v>
      </c>
      <c r="D146" t="s">
        <v>428</v>
      </c>
      <c r="E146">
        <v>1.4032720000000001</v>
      </c>
      <c r="F146">
        <v>1.3900680000000001</v>
      </c>
      <c r="G146">
        <v>1.3899840000000001</v>
      </c>
      <c r="H146">
        <v>1.398344</v>
      </c>
      <c r="I146">
        <v>1.412763</v>
      </c>
      <c r="J146">
        <v>1.4323399999999999</v>
      </c>
      <c r="K146">
        <v>1.453503</v>
      </c>
      <c r="L146">
        <v>1.472623</v>
      </c>
      <c r="M146">
        <v>1.4898849999999999</v>
      </c>
      <c r="N146">
        <v>1.5060899999999999</v>
      </c>
      <c r="O146">
        <v>1.52278</v>
      </c>
      <c r="P146">
        <v>1.538395</v>
      </c>
      <c r="Q146">
        <v>1.5569230000000001</v>
      </c>
      <c r="R146">
        <v>1.5744849999999999</v>
      </c>
      <c r="S146">
        <v>1.592759</v>
      </c>
      <c r="T146">
        <v>1.614851</v>
      </c>
      <c r="U146">
        <v>1.639389</v>
      </c>
      <c r="V146">
        <v>1.665038</v>
      </c>
      <c r="W146">
        <v>1.691109</v>
      </c>
      <c r="X146">
        <v>1.7199770000000001</v>
      </c>
      <c r="Y146">
        <v>1.749814</v>
      </c>
      <c r="Z146">
        <v>1.7819529999999999</v>
      </c>
      <c r="AA146">
        <v>1.815777</v>
      </c>
      <c r="AB146">
        <v>1.852463</v>
      </c>
      <c r="AC146">
        <v>1.89076</v>
      </c>
      <c r="AD146">
        <v>1.928831</v>
      </c>
      <c r="AE146">
        <v>1.9661459999999999</v>
      </c>
      <c r="AF146">
        <v>2.0015149999999999</v>
      </c>
      <c r="AG146">
        <v>2.036003</v>
      </c>
      <c r="AH146">
        <v>2.0706730000000002</v>
      </c>
      <c r="AI146">
        <v>2.1033520000000001</v>
      </c>
      <c r="AJ146" s="34">
        <v>1.4E-2</v>
      </c>
    </row>
    <row r="147" spans="1:36">
      <c r="A147" t="s">
        <v>285</v>
      </c>
      <c r="B147" t="s">
        <v>851</v>
      </c>
      <c r="C147" t="s">
        <v>1505</v>
      </c>
      <c r="D147" t="s">
        <v>428</v>
      </c>
      <c r="E147">
        <v>3.166E-3</v>
      </c>
      <c r="F147">
        <v>3.0279999999999999E-3</v>
      </c>
      <c r="G147">
        <v>2.99E-3</v>
      </c>
      <c r="H147">
        <v>3.0200000000000001E-3</v>
      </c>
      <c r="I147">
        <v>3.0999999999999999E-3</v>
      </c>
      <c r="J147">
        <v>3.2200000000000002E-3</v>
      </c>
      <c r="K147">
        <v>3.3660000000000001E-3</v>
      </c>
      <c r="L147">
        <v>3.516E-3</v>
      </c>
      <c r="M147">
        <v>3.673E-3</v>
      </c>
      <c r="N147">
        <v>3.826E-3</v>
      </c>
      <c r="O147">
        <v>3.9919999999999999E-3</v>
      </c>
      <c r="P147">
        <v>4.1640000000000002E-3</v>
      </c>
      <c r="Q147">
        <v>4.3540000000000002E-3</v>
      </c>
      <c r="R147">
        <v>4.5700000000000003E-3</v>
      </c>
      <c r="S147">
        <v>4.7879999999999997E-3</v>
      </c>
      <c r="T147">
        <v>5.0179999999999999E-3</v>
      </c>
      <c r="U147">
        <v>5.2789999999999998E-3</v>
      </c>
      <c r="V147">
        <v>5.5630000000000002E-3</v>
      </c>
      <c r="W147">
        <v>5.8659999999999997E-3</v>
      </c>
      <c r="X147">
        <v>6.1960000000000001E-3</v>
      </c>
      <c r="Y147">
        <v>6.5529999999999998E-3</v>
      </c>
      <c r="Z147">
        <v>6.9350000000000002E-3</v>
      </c>
      <c r="AA147">
        <v>7.3350000000000004E-3</v>
      </c>
      <c r="AB147">
        <v>7.7539999999999996E-3</v>
      </c>
      <c r="AC147">
        <v>8.1910000000000004E-3</v>
      </c>
      <c r="AD147">
        <v>8.6470000000000002E-3</v>
      </c>
      <c r="AE147">
        <v>9.1240000000000002E-3</v>
      </c>
      <c r="AF147">
        <v>9.6089999999999995E-3</v>
      </c>
      <c r="AG147">
        <v>1.0113E-2</v>
      </c>
      <c r="AH147">
        <v>1.0579E-2</v>
      </c>
      <c r="AI147">
        <v>1.1084E-2</v>
      </c>
      <c r="AJ147" s="34">
        <v>4.2999999999999997E-2</v>
      </c>
    </row>
    <row r="148" spans="1:36">
      <c r="A148" t="s">
        <v>283</v>
      </c>
      <c r="B148" t="s">
        <v>852</v>
      </c>
      <c r="C148" t="s">
        <v>1506</v>
      </c>
      <c r="D148" t="s">
        <v>428</v>
      </c>
      <c r="E148">
        <v>2.8370000000000001E-3</v>
      </c>
      <c r="F148">
        <v>3.235E-3</v>
      </c>
      <c r="G148">
        <v>3.712E-3</v>
      </c>
      <c r="H148">
        <v>4.2329999999999998E-3</v>
      </c>
      <c r="I148">
        <v>4.7819999999999998E-3</v>
      </c>
      <c r="J148">
        <v>5.3480000000000003E-3</v>
      </c>
      <c r="K148">
        <v>5.9059999999999998E-3</v>
      </c>
      <c r="L148">
        <v>6.4310000000000001E-3</v>
      </c>
      <c r="M148">
        <v>6.9340000000000001E-3</v>
      </c>
      <c r="N148">
        <v>7.4250000000000002E-3</v>
      </c>
      <c r="O148">
        <v>7.9070000000000008E-3</v>
      </c>
      <c r="P148">
        <v>8.3850000000000001E-3</v>
      </c>
      <c r="Q148">
        <v>8.8690000000000001E-3</v>
      </c>
      <c r="R148">
        <v>9.3559999999999997E-3</v>
      </c>
      <c r="S148">
        <v>9.8449999999999996E-3</v>
      </c>
      <c r="T148">
        <v>1.0336E-2</v>
      </c>
      <c r="U148">
        <v>1.0829E-2</v>
      </c>
      <c r="V148">
        <v>1.1320999999999999E-2</v>
      </c>
      <c r="W148">
        <v>1.1809E-2</v>
      </c>
      <c r="X148">
        <v>1.2314E-2</v>
      </c>
      <c r="Y148">
        <v>1.2839E-2</v>
      </c>
      <c r="Z148">
        <v>1.3362000000000001E-2</v>
      </c>
      <c r="AA148">
        <v>1.3893000000000001E-2</v>
      </c>
      <c r="AB148">
        <v>1.4408000000000001E-2</v>
      </c>
      <c r="AC148">
        <v>1.4916E-2</v>
      </c>
      <c r="AD148">
        <v>1.5443999999999999E-2</v>
      </c>
      <c r="AE148">
        <v>1.5986E-2</v>
      </c>
      <c r="AF148">
        <v>1.6514999999999998E-2</v>
      </c>
      <c r="AG148">
        <v>1.7042999999999999E-2</v>
      </c>
      <c r="AH148">
        <v>1.7590999999999999E-2</v>
      </c>
      <c r="AI148">
        <v>1.8157E-2</v>
      </c>
      <c r="AJ148" s="34">
        <v>6.4000000000000001E-2</v>
      </c>
    </row>
    <row r="149" spans="1:36">
      <c r="A149" t="s">
        <v>513</v>
      </c>
      <c r="B149" t="s">
        <v>853</v>
      </c>
      <c r="C149" t="s">
        <v>1507</v>
      </c>
      <c r="D149" t="s">
        <v>428</v>
      </c>
      <c r="E149">
        <v>3.2770000000000001E-2</v>
      </c>
      <c r="F149">
        <v>3.7170000000000002E-2</v>
      </c>
      <c r="G149">
        <v>4.2429000000000001E-2</v>
      </c>
      <c r="H149">
        <v>4.8176999999999998E-2</v>
      </c>
      <c r="I149">
        <v>5.4232000000000002E-2</v>
      </c>
      <c r="J149">
        <v>6.0486999999999999E-2</v>
      </c>
      <c r="K149">
        <v>6.6742999999999997E-2</v>
      </c>
      <c r="L149">
        <v>7.2718000000000005E-2</v>
      </c>
      <c r="M149">
        <v>7.8552999999999998E-2</v>
      </c>
      <c r="N149">
        <v>8.4390000000000007E-2</v>
      </c>
      <c r="O149">
        <v>9.0265999999999999E-2</v>
      </c>
      <c r="P149">
        <v>9.6306000000000003E-2</v>
      </c>
      <c r="Q149">
        <v>0.102632</v>
      </c>
      <c r="R149">
        <v>0.10924200000000001</v>
      </c>
      <c r="S149">
        <v>0.11613999999999999</v>
      </c>
      <c r="T149">
        <v>0.1234</v>
      </c>
      <c r="U149">
        <v>0.13104099999999999</v>
      </c>
      <c r="V149">
        <v>0.13894100000000001</v>
      </c>
      <c r="W149">
        <v>0.14713200000000001</v>
      </c>
      <c r="X149">
        <v>0.15582399999999999</v>
      </c>
      <c r="Y149">
        <v>0.16512199999999999</v>
      </c>
      <c r="Z149">
        <v>0.17493600000000001</v>
      </c>
      <c r="AA149">
        <v>0.185173</v>
      </c>
      <c r="AB149">
        <v>0.19584699999999999</v>
      </c>
      <c r="AC149">
        <v>0.206867</v>
      </c>
      <c r="AD149">
        <v>0.21834899999999999</v>
      </c>
      <c r="AE149">
        <v>0.23022300000000001</v>
      </c>
      <c r="AF149">
        <v>0.242257</v>
      </c>
      <c r="AG149">
        <v>0.25457000000000002</v>
      </c>
      <c r="AH149">
        <v>0.26755400000000001</v>
      </c>
      <c r="AI149">
        <v>0.281084</v>
      </c>
      <c r="AJ149" s="34">
        <v>7.3999999999999996E-2</v>
      </c>
    </row>
    <row r="150" spans="1:36">
      <c r="A150" t="s">
        <v>515</v>
      </c>
      <c r="B150" t="s">
        <v>854</v>
      </c>
      <c r="C150" t="s">
        <v>1508</v>
      </c>
      <c r="D150" t="s">
        <v>428</v>
      </c>
      <c r="E150">
        <v>2.7700000000000001E-4</v>
      </c>
      <c r="F150">
        <v>4.7600000000000002E-4</v>
      </c>
      <c r="G150">
        <v>7.2000000000000005E-4</v>
      </c>
      <c r="H150">
        <v>9.9599999999999992E-4</v>
      </c>
      <c r="I150">
        <v>1.2960000000000001E-3</v>
      </c>
      <c r="J150">
        <v>1.616E-3</v>
      </c>
      <c r="K150">
        <v>1.944E-3</v>
      </c>
      <c r="L150">
        <v>2.2650000000000001E-3</v>
      </c>
      <c r="M150">
        <v>2.5860000000000002E-3</v>
      </c>
      <c r="N150">
        <v>2.9129999999999998E-3</v>
      </c>
      <c r="O150">
        <v>3.2460000000000002E-3</v>
      </c>
      <c r="P150">
        <v>3.5890000000000002E-3</v>
      </c>
      <c r="Q150">
        <v>3.9500000000000004E-3</v>
      </c>
      <c r="R150">
        <v>4.326E-3</v>
      </c>
      <c r="S150">
        <v>4.7190000000000001E-3</v>
      </c>
      <c r="T150">
        <v>5.1320000000000003E-3</v>
      </c>
      <c r="U150">
        <v>5.5649999999999996E-3</v>
      </c>
      <c r="V150">
        <v>6.0109999999999999E-3</v>
      </c>
      <c r="W150">
        <v>6.4739999999999997E-3</v>
      </c>
      <c r="X150">
        <v>6.9610000000000002E-3</v>
      </c>
      <c r="Y150">
        <v>7.4799999999999997E-3</v>
      </c>
      <c r="Z150">
        <v>8.0239999999999999E-3</v>
      </c>
      <c r="AA150">
        <v>8.5900000000000004E-3</v>
      </c>
      <c r="AB150">
        <v>9.1760000000000001E-3</v>
      </c>
      <c r="AC150">
        <v>9.7820000000000008E-3</v>
      </c>
      <c r="AD150">
        <v>1.0411999999999999E-2</v>
      </c>
      <c r="AE150">
        <v>1.1065E-2</v>
      </c>
      <c r="AF150">
        <v>1.1728000000000001E-2</v>
      </c>
      <c r="AG150">
        <v>1.2411999999999999E-2</v>
      </c>
      <c r="AH150">
        <v>1.3127E-2</v>
      </c>
      <c r="AI150">
        <v>1.3868999999999999E-2</v>
      </c>
      <c r="AJ150" s="34">
        <v>0.13900000000000001</v>
      </c>
    </row>
    <row r="151" spans="1:36">
      <c r="A151" t="s">
        <v>519</v>
      </c>
      <c r="B151" t="s">
        <v>855</v>
      </c>
      <c r="C151" t="s">
        <v>1509</v>
      </c>
      <c r="D151" t="s">
        <v>428</v>
      </c>
      <c r="E151">
        <v>1.8599999999999999E-4</v>
      </c>
      <c r="F151">
        <v>4.0000000000000002E-4</v>
      </c>
      <c r="G151">
        <v>6.6299999999999996E-4</v>
      </c>
      <c r="H151">
        <v>9.6199999999999996E-4</v>
      </c>
      <c r="I151">
        <v>1.2880000000000001E-3</v>
      </c>
      <c r="J151">
        <v>1.635E-3</v>
      </c>
      <c r="K151">
        <v>1.9910000000000001E-3</v>
      </c>
      <c r="L151">
        <v>2.3400000000000001E-3</v>
      </c>
      <c r="M151">
        <v>2.689E-3</v>
      </c>
      <c r="N151">
        <v>3.0439999999999998E-3</v>
      </c>
      <c r="O151">
        <v>3.4069999999999999E-3</v>
      </c>
      <c r="P151">
        <v>3.7810000000000001E-3</v>
      </c>
      <c r="Q151">
        <v>4.1729999999999996E-3</v>
      </c>
      <c r="R151">
        <v>4.5840000000000004E-3</v>
      </c>
      <c r="S151">
        <v>5.0109999999999998E-3</v>
      </c>
      <c r="T151">
        <v>5.4609999999999997E-3</v>
      </c>
      <c r="U151">
        <v>5.9319999999999998E-3</v>
      </c>
      <c r="V151">
        <v>6.4180000000000001E-3</v>
      </c>
      <c r="W151">
        <v>6.9210000000000001E-3</v>
      </c>
      <c r="X151">
        <v>7.4520000000000003E-3</v>
      </c>
      <c r="Y151">
        <v>8.0160000000000006E-3</v>
      </c>
      <c r="Z151">
        <v>8.6079999999999993E-3</v>
      </c>
      <c r="AA151">
        <v>9.2230000000000003E-3</v>
      </c>
      <c r="AB151">
        <v>9.861E-3</v>
      </c>
      <c r="AC151">
        <v>1.0519000000000001E-2</v>
      </c>
      <c r="AD151">
        <v>1.1202999999999999E-2</v>
      </c>
      <c r="AE151">
        <v>1.1912000000000001E-2</v>
      </c>
      <c r="AF151">
        <v>1.2632000000000001E-2</v>
      </c>
      <c r="AG151">
        <v>1.3374E-2</v>
      </c>
      <c r="AH151">
        <v>1.4151E-2</v>
      </c>
      <c r="AI151">
        <v>1.4956000000000001E-2</v>
      </c>
      <c r="AJ151" s="34">
        <v>0.157</v>
      </c>
    </row>
    <row r="152" spans="1:36">
      <c r="A152" t="s">
        <v>517</v>
      </c>
      <c r="B152" t="s">
        <v>856</v>
      </c>
      <c r="C152" t="s">
        <v>1510</v>
      </c>
      <c r="D152" t="s">
        <v>428</v>
      </c>
      <c r="E152">
        <v>1.75E-4</v>
      </c>
      <c r="F152">
        <v>3.7500000000000001E-4</v>
      </c>
      <c r="G152">
        <v>6.2299999999999996E-4</v>
      </c>
      <c r="H152">
        <v>9.0399999999999996E-4</v>
      </c>
      <c r="I152">
        <v>1.209E-3</v>
      </c>
      <c r="J152">
        <v>1.5349999999999999E-3</v>
      </c>
      <c r="K152">
        <v>1.869E-3</v>
      </c>
      <c r="L152">
        <v>2.1970000000000002E-3</v>
      </c>
      <c r="M152">
        <v>2.5249999999999999E-3</v>
      </c>
      <c r="N152">
        <v>2.859E-3</v>
      </c>
      <c r="O152">
        <v>3.199E-3</v>
      </c>
      <c r="P152">
        <v>3.5509999999999999E-3</v>
      </c>
      <c r="Q152">
        <v>3.9189999999999997E-3</v>
      </c>
      <c r="R152">
        <v>4.3049999999999998E-3</v>
      </c>
      <c r="S152">
        <v>4.7060000000000001E-3</v>
      </c>
      <c r="T152">
        <v>5.1279999999999997E-3</v>
      </c>
      <c r="U152">
        <v>5.5710000000000004E-3</v>
      </c>
      <c r="V152">
        <v>6.0280000000000004E-3</v>
      </c>
      <c r="W152">
        <v>6.4999999999999997E-3</v>
      </c>
      <c r="X152">
        <v>6.999E-3</v>
      </c>
      <c r="Y152">
        <v>7.528E-3</v>
      </c>
      <c r="Z152">
        <v>8.0839999999999992E-3</v>
      </c>
      <c r="AA152">
        <v>8.6610000000000003E-3</v>
      </c>
      <c r="AB152">
        <v>9.2599999999999991E-3</v>
      </c>
      <c r="AC152">
        <v>9.8790000000000006E-3</v>
      </c>
      <c r="AD152">
        <v>1.0521000000000001E-2</v>
      </c>
      <c r="AE152">
        <v>1.1187000000000001E-2</v>
      </c>
      <c r="AF152">
        <v>1.1863E-2</v>
      </c>
      <c r="AG152">
        <v>1.256E-2</v>
      </c>
      <c r="AH152">
        <v>1.3289E-2</v>
      </c>
      <c r="AI152">
        <v>1.4045999999999999E-2</v>
      </c>
      <c r="AJ152" s="34">
        <v>0.157</v>
      </c>
    </row>
    <row r="153" spans="1:36">
      <c r="A153" t="s">
        <v>521</v>
      </c>
      <c r="B153" t="s">
        <v>857</v>
      </c>
      <c r="C153" t="s">
        <v>1511</v>
      </c>
      <c r="D153" t="s">
        <v>428</v>
      </c>
      <c r="E153">
        <v>2.8600000000000001E-4</v>
      </c>
      <c r="F153">
        <v>6.1399999999999996E-4</v>
      </c>
      <c r="G153">
        <v>1.0189999999999999E-3</v>
      </c>
      <c r="H153">
        <v>1.4779999999999999E-3</v>
      </c>
      <c r="I153">
        <v>1.9780000000000002E-3</v>
      </c>
      <c r="J153">
        <v>2.5119999999999999E-3</v>
      </c>
      <c r="K153">
        <v>3.058E-3</v>
      </c>
      <c r="L153">
        <v>3.594E-3</v>
      </c>
      <c r="M153">
        <v>4.1310000000000001E-3</v>
      </c>
      <c r="N153">
        <v>4.6769999999999997E-3</v>
      </c>
      <c r="O153">
        <v>5.2339999999999999E-3</v>
      </c>
      <c r="P153">
        <v>5.8089999999999999E-3</v>
      </c>
      <c r="Q153">
        <v>6.4120000000000002E-3</v>
      </c>
      <c r="R153">
        <v>7.0419999999999996E-3</v>
      </c>
      <c r="S153">
        <v>7.6990000000000001E-3</v>
      </c>
      <c r="T153">
        <v>8.3890000000000006E-3</v>
      </c>
      <c r="U153">
        <v>9.1129999999999996E-3</v>
      </c>
      <c r="V153">
        <v>9.8600000000000007E-3</v>
      </c>
      <c r="W153">
        <v>1.0633E-2</v>
      </c>
      <c r="X153">
        <v>1.1449000000000001E-2</v>
      </c>
      <c r="Y153">
        <v>1.2315E-2</v>
      </c>
      <c r="Z153">
        <v>1.3225000000000001E-2</v>
      </c>
      <c r="AA153">
        <v>1.4168999999999999E-2</v>
      </c>
      <c r="AB153">
        <v>1.5148999999999999E-2</v>
      </c>
      <c r="AC153">
        <v>1.6160000000000001E-2</v>
      </c>
      <c r="AD153">
        <v>1.7211000000000001E-2</v>
      </c>
      <c r="AE153">
        <v>1.8301000000000001E-2</v>
      </c>
      <c r="AF153">
        <v>1.9407000000000001E-2</v>
      </c>
      <c r="AG153">
        <v>2.0545999999999998E-2</v>
      </c>
      <c r="AH153">
        <v>2.1739999999999999E-2</v>
      </c>
      <c r="AI153">
        <v>2.2977000000000001E-2</v>
      </c>
      <c r="AJ153" s="34">
        <v>0.157</v>
      </c>
    </row>
    <row r="154" spans="1:36">
      <c r="A154" t="s">
        <v>740</v>
      </c>
      <c r="B154" t="s">
        <v>858</v>
      </c>
      <c r="C154" t="s">
        <v>1512</v>
      </c>
      <c r="D154" t="s">
        <v>428</v>
      </c>
      <c r="E154">
        <v>3.5567950000000002</v>
      </c>
      <c r="F154">
        <v>3.568505</v>
      </c>
      <c r="G154">
        <v>3.6146280000000002</v>
      </c>
      <c r="H154">
        <v>3.681378</v>
      </c>
      <c r="I154">
        <v>3.7628889999999999</v>
      </c>
      <c r="J154">
        <v>3.8557139999999999</v>
      </c>
      <c r="K154">
        <v>3.9498660000000001</v>
      </c>
      <c r="L154">
        <v>4.0341459999999998</v>
      </c>
      <c r="M154">
        <v>4.1122139999999998</v>
      </c>
      <c r="N154">
        <v>4.185333</v>
      </c>
      <c r="O154">
        <v>4.2580220000000004</v>
      </c>
      <c r="P154">
        <v>4.3288970000000004</v>
      </c>
      <c r="Q154">
        <v>4.4061830000000004</v>
      </c>
      <c r="R154">
        <v>4.4811350000000001</v>
      </c>
      <c r="S154">
        <v>4.5563799999999999</v>
      </c>
      <c r="T154">
        <v>4.6395140000000001</v>
      </c>
      <c r="U154">
        <v>4.7304620000000002</v>
      </c>
      <c r="V154">
        <v>4.8245269999999998</v>
      </c>
      <c r="W154">
        <v>4.9196999999999997</v>
      </c>
      <c r="X154">
        <v>5.0199020000000001</v>
      </c>
      <c r="Y154">
        <v>5.1243369999999997</v>
      </c>
      <c r="Z154">
        <v>5.2328679999999999</v>
      </c>
      <c r="AA154">
        <v>5.3459240000000001</v>
      </c>
      <c r="AB154">
        <v>5.4694180000000001</v>
      </c>
      <c r="AC154">
        <v>5.6002039999999997</v>
      </c>
      <c r="AD154">
        <v>5.734343</v>
      </c>
      <c r="AE154">
        <v>5.8682850000000002</v>
      </c>
      <c r="AF154">
        <v>5.9992179999999999</v>
      </c>
      <c r="AG154">
        <v>6.1299830000000002</v>
      </c>
      <c r="AH154">
        <v>6.2628250000000003</v>
      </c>
      <c r="AI154">
        <v>6.3935079999999997</v>
      </c>
      <c r="AJ154" s="34">
        <v>0.02</v>
      </c>
    </row>
    <row r="155" spans="1:36">
      <c r="A155" t="s">
        <v>742</v>
      </c>
    </row>
    <row r="156" spans="1:36">
      <c r="A156" t="s">
        <v>373</v>
      </c>
      <c r="B156" t="s">
        <v>859</v>
      </c>
      <c r="C156" t="s">
        <v>1513</v>
      </c>
      <c r="D156" t="s">
        <v>428</v>
      </c>
      <c r="E156">
        <v>4.9273610000000003</v>
      </c>
      <c r="F156">
        <v>4.9698799999999999</v>
      </c>
      <c r="G156">
        <v>5.0505779999999998</v>
      </c>
      <c r="H156">
        <v>5.1495199999999999</v>
      </c>
      <c r="I156">
        <v>5.2576869999999998</v>
      </c>
      <c r="J156">
        <v>5.3716470000000003</v>
      </c>
      <c r="K156">
        <v>5.4798809999999998</v>
      </c>
      <c r="L156">
        <v>5.567901</v>
      </c>
      <c r="M156">
        <v>5.6404439999999996</v>
      </c>
      <c r="N156">
        <v>5.6997520000000002</v>
      </c>
      <c r="O156">
        <v>5.751614</v>
      </c>
      <c r="P156">
        <v>5.8003400000000003</v>
      </c>
      <c r="Q156">
        <v>5.8473350000000002</v>
      </c>
      <c r="R156">
        <v>5.8893750000000002</v>
      </c>
      <c r="S156">
        <v>5.9240690000000003</v>
      </c>
      <c r="T156">
        <v>5.9613339999999999</v>
      </c>
      <c r="U156">
        <v>6.0039290000000003</v>
      </c>
      <c r="V156">
        <v>6.0440990000000001</v>
      </c>
      <c r="W156">
        <v>6.0810069999999996</v>
      </c>
      <c r="X156">
        <v>6.1126969999999998</v>
      </c>
      <c r="Y156">
        <v>6.1422090000000003</v>
      </c>
      <c r="Z156">
        <v>6.1626839999999996</v>
      </c>
      <c r="AA156">
        <v>6.1901190000000001</v>
      </c>
      <c r="AB156">
        <v>6.2200879999999996</v>
      </c>
      <c r="AC156">
        <v>6.2521190000000004</v>
      </c>
      <c r="AD156">
        <v>6.2839840000000002</v>
      </c>
      <c r="AE156">
        <v>6.3088160000000002</v>
      </c>
      <c r="AF156">
        <v>6.3235460000000003</v>
      </c>
      <c r="AG156">
        <v>6.3322200000000004</v>
      </c>
      <c r="AH156">
        <v>6.3348310000000003</v>
      </c>
      <c r="AI156">
        <v>6.3288529999999996</v>
      </c>
      <c r="AJ156" s="34">
        <v>8.0000000000000002E-3</v>
      </c>
    </row>
    <row r="157" spans="1:36">
      <c r="A157" t="s">
        <v>302</v>
      </c>
      <c r="B157" t="s">
        <v>860</v>
      </c>
      <c r="C157" t="s">
        <v>1514</v>
      </c>
      <c r="D157" t="s">
        <v>428</v>
      </c>
      <c r="E157">
        <v>4.7627999999999997E-2</v>
      </c>
      <c r="F157">
        <v>4.1701000000000002E-2</v>
      </c>
      <c r="G157">
        <v>3.6742999999999998E-2</v>
      </c>
      <c r="H157">
        <v>3.2603E-2</v>
      </c>
      <c r="I157">
        <v>2.9021000000000002E-2</v>
      </c>
      <c r="J157">
        <v>2.5946E-2</v>
      </c>
      <c r="K157">
        <v>2.3460999999999999E-2</v>
      </c>
      <c r="L157">
        <v>2.1447000000000001E-2</v>
      </c>
      <c r="M157">
        <v>1.9778E-2</v>
      </c>
      <c r="N157">
        <v>1.8334E-2</v>
      </c>
      <c r="O157">
        <v>1.7139999999999999E-2</v>
      </c>
      <c r="P157">
        <v>1.6077999999999999E-2</v>
      </c>
      <c r="Q157">
        <v>1.5202E-2</v>
      </c>
      <c r="R157">
        <v>1.4515999999999999E-2</v>
      </c>
      <c r="S157">
        <v>1.3984E-2</v>
      </c>
      <c r="T157">
        <v>1.3618E-2</v>
      </c>
      <c r="U157">
        <v>1.3329000000000001E-2</v>
      </c>
      <c r="V157">
        <v>1.3157E-2</v>
      </c>
      <c r="W157">
        <v>1.3062000000000001E-2</v>
      </c>
      <c r="X157">
        <v>1.2988E-2</v>
      </c>
      <c r="Y157">
        <v>1.2909E-2</v>
      </c>
      <c r="Z157">
        <v>1.2885000000000001E-2</v>
      </c>
      <c r="AA157">
        <v>1.2822999999999999E-2</v>
      </c>
      <c r="AB157">
        <v>1.2766E-2</v>
      </c>
      <c r="AC157">
        <v>1.2781000000000001E-2</v>
      </c>
      <c r="AD157">
        <v>1.2845000000000001E-2</v>
      </c>
      <c r="AE157">
        <v>1.2932000000000001E-2</v>
      </c>
      <c r="AF157">
        <v>1.3018E-2</v>
      </c>
      <c r="AG157">
        <v>1.3110999999999999E-2</v>
      </c>
      <c r="AH157">
        <v>1.3197E-2</v>
      </c>
      <c r="AI157">
        <v>1.3273E-2</v>
      </c>
      <c r="AJ157" s="34">
        <v>-4.2000000000000003E-2</v>
      </c>
    </row>
    <row r="158" spans="1:36">
      <c r="A158" t="s">
        <v>285</v>
      </c>
      <c r="B158" t="s">
        <v>861</v>
      </c>
      <c r="C158" t="s">
        <v>1515</v>
      </c>
      <c r="D158" t="s">
        <v>428</v>
      </c>
      <c r="E158">
        <v>3.7469999999999999E-3</v>
      </c>
      <c r="F158">
        <v>3.7699999999999999E-3</v>
      </c>
      <c r="G158">
        <v>3.8400000000000001E-3</v>
      </c>
      <c r="H158">
        <v>3.9290000000000002E-3</v>
      </c>
      <c r="I158">
        <v>4.0379999999999999E-3</v>
      </c>
      <c r="J158">
        <v>4.163E-3</v>
      </c>
      <c r="K158">
        <v>4.3080000000000002E-3</v>
      </c>
      <c r="L158">
        <v>4.4380000000000001E-3</v>
      </c>
      <c r="M158">
        <v>4.548E-3</v>
      </c>
      <c r="N158">
        <v>4.6249999999999998E-3</v>
      </c>
      <c r="O158">
        <v>4.7039999999999998E-3</v>
      </c>
      <c r="P158">
        <v>4.7809999999999997E-3</v>
      </c>
      <c r="Q158">
        <v>4.8529999999999997E-3</v>
      </c>
      <c r="R158">
        <v>4.9509999999999997E-3</v>
      </c>
      <c r="S158">
        <v>5.0629999999999998E-3</v>
      </c>
      <c r="T158">
        <v>5.1850000000000004E-3</v>
      </c>
      <c r="U158">
        <v>5.3119999999999999E-3</v>
      </c>
      <c r="V158">
        <v>5.4380000000000001E-3</v>
      </c>
      <c r="W158">
        <v>5.5599999999999998E-3</v>
      </c>
      <c r="X158">
        <v>5.6820000000000004E-3</v>
      </c>
      <c r="Y158">
        <v>5.8040000000000001E-3</v>
      </c>
      <c r="Z158">
        <v>5.9249999999999997E-3</v>
      </c>
      <c r="AA158">
        <v>6.0400000000000002E-3</v>
      </c>
      <c r="AB158">
        <v>6.1510000000000002E-3</v>
      </c>
      <c r="AC158">
        <v>6.2560000000000003E-3</v>
      </c>
      <c r="AD158">
        <v>6.3569999999999998E-3</v>
      </c>
      <c r="AE158">
        <v>6.4549999999999998E-3</v>
      </c>
      <c r="AF158">
        <v>6.5449999999999996E-3</v>
      </c>
      <c r="AG158">
        <v>6.6290000000000003E-3</v>
      </c>
      <c r="AH158">
        <v>6.7010000000000004E-3</v>
      </c>
      <c r="AI158">
        <v>6.7549999999999997E-3</v>
      </c>
      <c r="AJ158" s="34">
        <v>0.02</v>
      </c>
    </row>
    <row r="159" spans="1:36">
      <c r="A159" t="s">
        <v>283</v>
      </c>
      <c r="B159" t="s">
        <v>862</v>
      </c>
      <c r="C159" t="s">
        <v>1516</v>
      </c>
      <c r="D159" t="s">
        <v>428</v>
      </c>
      <c r="E159">
        <v>4.4406000000000001E-2</v>
      </c>
      <c r="F159">
        <v>4.7688000000000001E-2</v>
      </c>
      <c r="G159">
        <v>5.1163E-2</v>
      </c>
      <c r="H159">
        <v>5.4503000000000003E-2</v>
      </c>
      <c r="I159">
        <v>5.7575000000000001E-2</v>
      </c>
      <c r="J159">
        <v>6.0374999999999998E-2</v>
      </c>
      <c r="K159">
        <v>6.2839999999999993E-2</v>
      </c>
      <c r="L159">
        <v>6.4871999999999999E-2</v>
      </c>
      <c r="M159">
        <v>6.6600999999999994E-2</v>
      </c>
      <c r="N159">
        <v>6.8108000000000002E-2</v>
      </c>
      <c r="O159">
        <v>6.9438E-2</v>
      </c>
      <c r="P159">
        <v>7.0655999999999997E-2</v>
      </c>
      <c r="Q159">
        <v>7.1865999999999999E-2</v>
      </c>
      <c r="R159">
        <v>7.3091000000000003E-2</v>
      </c>
      <c r="S159">
        <v>7.4352000000000001E-2</v>
      </c>
      <c r="T159">
        <v>7.571E-2</v>
      </c>
      <c r="U159">
        <v>7.7157000000000003E-2</v>
      </c>
      <c r="V159">
        <v>7.8669000000000003E-2</v>
      </c>
      <c r="W159">
        <v>8.0232999999999999E-2</v>
      </c>
      <c r="X159">
        <v>8.1948999999999994E-2</v>
      </c>
      <c r="Y159">
        <v>8.3926000000000001E-2</v>
      </c>
      <c r="Z159">
        <v>8.6150000000000004E-2</v>
      </c>
      <c r="AA159">
        <v>8.8616E-2</v>
      </c>
      <c r="AB159">
        <v>9.1316999999999995E-2</v>
      </c>
      <c r="AC159">
        <v>9.4312000000000007E-2</v>
      </c>
      <c r="AD159">
        <v>9.7685999999999995E-2</v>
      </c>
      <c r="AE159">
        <v>0.101387</v>
      </c>
      <c r="AF159">
        <v>0.105381</v>
      </c>
      <c r="AG159">
        <v>0.109584</v>
      </c>
      <c r="AH159">
        <v>0.114232</v>
      </c>
      <c r="AI159">
        <v>0.119335</v>
      </c>
      <c r="AJ159" s="34">
        <v>3.4000000000000002E-2</v>
      </c>
    </row>
    <row r="160" spans="1:36">
      <c r="A160" t="s">
        <v>513</v>
      </c>
      <c r="B160" t="s">
        <v>863</v>
      </c>
      <c r="C160" t="s">
        <v>1517</v>
      </c>
      <c r="D160" t="s">
        <v>428</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17</v>
      </c>
    </row>
    <row r="161" spans="1:36">
      <c r="A161" t="s">
        <v>515</v>
      </c>
      <c r="B161" t="s">
        <v>864</v>
      </c>
      <c r="C161" t="s">
        <v>1518</v>
      </c>
      <c r="D161" t="s">
        <v>428</v>
      </c>
      <c r="E161">
        <v>1.13E-4</v>
      </c>
      <c r="F161">
        <v>2.3000000000000001E-4</v>
      </c>
      <c r="G161">
        <v>3.6900000000000002E-4</v>
      </c>
      <c r="H161">
        <v>5.2300000000000003E-4</v>
      </c>
      <c r="I161">
        <v>6.87E-4</v>
      </c>
      <c r="J161">
        <v>8.5800000000000004E-4</v>
      </c>
      <c r="K161">
        <v>1.029E-3</v>
      </c>
      <c r="L161">
        <v>1.1919999999999999E-3</v>
      </c>
      <c r="M161">
        <v>1.3519999999999999E-3</v>
      </c>
      <c r="N161">
        <v>1.511E-3</v>
      </c>
      <c r="O161">
        <v>1.668E-3</v>
      </c>
      <c r="P161">
        <v>1.8270000000000001E-3</v>
      </c>
      <c r="Q161">
        <v>1.9889999999999999E-3</v>
      </c>
      <c r="R161">
        <v>2.153E-3</v>
      </c>
      <c r="S161">
        <v>2.32E-3</v>
      </c>
      <c r="T161">
        <v>2.4910000000000002E-3</v>
      </c>
      <c r="U161">
        <v>2.6649999999999998E-3</v>
      </c>
      <c r="V161">
        <v>2.8389999999999999E-3</v>
      </c>
      <c r="W161">
        <v>3.0130000000000001E-3</v>
      </c>
      <c r="X161">
        <v>3.192E-3</v>
      </c>
      <c r="Y161">
        <v>3.3769999999999998E-3</v>
      </c>
      <c r="Z161">
        <v>3.5639999999999999E-3</v>
      </c>
      <c r="AA161">
        <v>3.7529999999999998E-3</v>
      </c>
      <c r="AB161">
        <v>3.9430000000000003E-3</v>
      </c>
      <c r="AC161">
        <v>4.1320000000000003E-3</v>
      </c>
      <c r="AD161">
        <v>4.3229999999999996E-3</v>
      </c>
      <c r="AE161">
        <v>4.5139999999999998E-3</v>
      </c>
      <c r="AF161">
        <v>4.7010000000000003E-3</v>
      </c>
      <c r="AG161">
        <v>4.8859999999999997E-3</v>
      </c>
      <c r="AH161">
        <v>5.0740000000000004E-3</v>
      </c>
      <c r="AI161">
        <v>5.2630000000000003E-3</v>
      </c>
      <c r="AJ161" s="34">
        <v>0.13700000000000001</v>
      </c>
    </row>
    <row r="162" spans="1:36">
      <c r="A162" t="s">
        <v>519</v>
      </c>
      <c r="B162" t="s">
        <v>865</v>
      </c>
      <c r="C162" t="s">
        <v>1519</v>
      </c>
      <c r="D162" t="s">
        <v>428</v>
      </c>
      <c r="E162">
        <v>2.3800000000000001E-4</v>
      </c>
      <c r="F162">
        <v>4.0900000000000002E-4</v>
      </c>
      <c r="G162">
        <v>6.1499999999999999E-4</v>
      </c>
      <c r="H162">
        <v>8.4400000000000002E-4</v>
      </c>
      <c r="I162">
        <v>1.0870000000000001E-3</v>
      </c>
      <c r="J162">
        <v>1.3389999999999999E-3</v>
      </c>
      <c r="K162">
        <v>1.593E-3</v>
      </c>
      <c r="L162">
        <v>1.835E-3</v>
      </c>
      <c r="M162">
        <v>2.0709999999999999E-3</v>
      </c>
      <c r="N162">
        <v>2.3050000000000002E-3</v>
      </c>
      <c r="O162">
        <v>2.5379999999999999E-3</v>
      </c>
      <c r="P162">
        <v>2.7720000000000002E-3</v>
      </c>
      <c r="Q162">
        <v>3.0109999999999998E-3</v>
      </c>
      <c r="R162">
        <v>3.2529999999999998E-3</v>
      </c>
      <c r="S162">
        <v>3.5000000000000001E-3</v>
      </c>
      <c r="T162">
        <v>3.751E-3</v>
      </c>
      <c r="U162">
        <v>4.0070000000000001E-3</v>
      </c>
      <c r="V162">
        <v>4.2630000000000003E-3</v>
      </c>
      <c r="W162">
        <v>4.5199999999999997E-3</v>
      </c>
      <c r="X162">
        <v>4.7840000000000001E-3</v>
      </c>
      <c r="Y162">
        <v>5.0549999999999996E-3</v>
      </c>
      <c r="Z162">
        <v>5.3319999999999999E-3</v>
      </c>
      <c r="AA162">
        <v>5.6100000000000004E-3</v>
      </c>
      <c r="AB162">
        <v>5.8900000000000003E-3</v>
      </c>
      <c r="AC162">
        <v>6.169E-3</v>
      </c>
      <c r="AD162">
        <v>6.45E-3</v>
      </c>
      <c r="AE162">
        <v>6.731E-3</v>
      </c>
      <c r="AF162">
        <v>7.0060000000000001E-3</v>
      </c>
      <c r="AG162">
        <v>7.28E-3</v>
      </c>
      <c r="AH162">
        <v>7.5570000000000003E-3</v>
      </c>
      <c r="AI162">
        <v>7.835E-3</v>
      </c>
      <c r="AJ162" s="34">
        <v>0.124</v>
      </c>
    </row>
    <row r="163" spans="1:36">
      <c r="A163" t="s">
        <v>517</v>
      </c>
      <c r="B163" t="s">
        <v>866</v>
      </c>
      <c r="C163" t="s">
        <v>1520</v>
      </c>
      <c r="D163" t="s">
        <v>428</v>
      </c>
      <c r="E163">
        <v>2.63E-4</v>
      </c>
      <c r="F163">
        <v>4.5199999999999998E-4</v>
      </c>
      <c r="G163">
        <v>6.7900000000000002E-4</v>
      </c>
      <c r="H163">
        <v>9.3099999999999997E-4</v>
      </c>
      <c r="I163">
        <v>1.199E-3</v>
      </c>
      <c r="J163">
        <v>1.4779999999999999E-3</v>
      </c>
      <c r="K163">
        <v>1.7570000000000001E-3</v>
      </c>
      <c r="L163">
        <v>2.0240000000000002E-3</v>
      </c>
      <c r="M163">
        <v>2.284E-3</v>
      </c>
      <c r="N163">
        <v>2.542E-3</v>
      </c>
      <c r="O163">
        <v>2.7989999999999998E-3</v>
      </c>
      <c r="P163">
        <v>3.0569999999999998E-3</v>
      </c>
      <c r="Q163">
        <v>3.32E-3</v>
      </c>
      <c r="R163">
        <v>3.5869999999999999E-3</v>
      </c>
      <c r="S163">
        <v>3.859E-3</v>
      </c>
      <c r="T163">
        <v>4.1359999999999999E-3</v>
      </c>
      <c r="U163">
        <v>4.4180000000000001E-3</v>
      </c>
      <c r="V163">
        <v>4.7000000000000002E-3</v>
      </c>
      <c r="W163">
        <v>4.9839999999999997E-3</v>
      </c>
      <c r="X163">
        <v>5.274E-3</v>
      </c>
      <c r="Y163">
        <v>5.574E-3</v>
      </c>
      <c r="Z163">
        <v>5.8789999999999997E-3</v>
      </c>
      <c r="AA163">
        <v>6.1850000000000004E-3</v>
      </c>
      <c r="AB163">
        <v>6.4929999999999996E-3</v>
      </c>
      <c r="AC163">
        <v>6.8009999999999998E-3</v>
      </c>
      <c r="AD163">
        <v>7.11E-3</v>
      </c>
      <c r="AE163">
        <v>7.4200000000000004E-3</v>
      </c>
      <c r="AF163">
        <v>7.724E-3</v>
      </c>
      <c r="AG163">
        <v>8.0260000000000001E-3</v>
      </c>
      <c r="AH163">
        <v>8.3309999999999999E-3</v>
      </c>
      <c r="AI163">
        <v>8.6379999999999998E-3</v>
      </c>
      <c r="AJ163" s="34">
        <v>0.123</v>
      </c>
    </row>
    <row r="164" spans="1:36">
      <c r="A164" t="s">
        <v>521</v>
      </c>
      <c r="B164" t="s">
        <v>867</v>
      </c>
      <c r="C164" t="s">
        <v>1521</v>
      </c>
      <c r="D164" t="s">
        <v>428</v>
      </c>
      <c r="E164">
        <v>2.9700000000000001E-4</v>
      </c>
      <c r="F164">
        <v>5.2899999999999996E-4</v>
      </c>
      <c r="G164">
        <v>8.0800000000000002E-4</v>
      </c>
      <c r="H164">
        <v>1.1169999999999999E-3</v>
      </c>
      <c r="I164">
        <v>1.446E-3</v>
      </c>
      <c r="J164">
        <v>1.789E-3</v>
      </c>
      <c r="K164">
        <v>2.1310000000000001E-3</v>
      </c>
      <c r="L164">
        <v>2.4589999999999998E-3</v>
      </c>
      <c r="M164">
        <v>2.7789999999999998E-3</v>
      </c>
      <c r="N164">
        <v>3.0969999999999999E-3</v>
      </c>
      <c r="O164">
        <v>3.4120000000000001E-3</v>
      </c>
      <c r="P164">
        <v>3.7290000000000001E-3</v>
      </c>
      <c r="Q164">
        <v>4.0530000000000002E-3</v>
      </c>
      <c r="R164">
        <v>4.3819999999999996E-3</v>
      </c>
      <c r="S164">
        <v>4.7159999999999997E-3</v>
      </c>
      <c r="T164">
        <v>5.0559999999999997E-3</v>
      </c>
      <c r="U164">
        <v>5.4029999999999998E-3</v>
      </c>
      <c r="V164">
        <v>5.751E-3</v>
      </c>
      <c r="W164">
        <v>6.0990000000000003E-3</v>
      </c>
      <c r="X164">
        <v>6.4559999999999999E-3</v>
      </c>
      <c r="Y164">
        <v>6.8250000000000003E-3</v>
      </c>
      <c r="Z164">
        <v>7.1999999999999998E-3</v>
      </c>
      <c r="AA164">
        <v>7.5770000000000004E-3</v>
      </c>
      <c r="AB164">
        <v>7.9559999999999995E-3</v>
      </c>
      <c r="AC164">
        <v>8.3350000000000004E-3</v>
      </c>
      <c r="AD164">
        <v>8.7150000000000005E-3</v>
      </c>
      <c r="AE164">
        <v>9.0959999999999999E-3</v>
      </c>
      <c r="AF164">
        <v>9.4699999999999993E-3</v>
      </c>
      <c r="AG164">
        <v>9.8410000000000008E-3</v>
      </c>
      <c r="AH164">
        <v>1.0217E-2</v>
      </c>
      <c r="AI164">
        <v>1.0593E-2</v>
      </c>
      <c r="AJ164" s="34">
        <v>0.126</v>
      </c>
    </row>
    <row r="165" spans="1:36">
      <c r="A165" t="s">
        <v>752</v>
      </c>
      <c r="B165" t="s">
        <v>868</v>
      </c>
      <c r="C165" t="s">
        <v>1522</v>
      </c>
      <c r="D165" t="s">
        <v>428</v>
      </c>
      <c r="E165">
        <v>5.0240520000000002</v>
      </c>
      <c r="F165">
        <v>5.0646599999999999</v>
      </c>
      <c r="G165">
        <v>5.1447960000000004</v>
      </c>
      <c r="H165">
        <v>5.2439720000000003</v>
      </c>
      <c r="I165">
        <v>5.3527430000000003</v>
      </c>
      <c r="J165">
        <v>5.4675940000000001</v>
      </c>
      <c r="K165">
        <v>5.5770020000000002</v>
      </c>
      <c r="L165">
        <v>5.6661669999999997</v>
      </c>
      <c r="M165">
        <v>5.7398559999999996</v>
      </c>
      <c r="N165">
        <v>5.8002760000000002</v>
      </c>
      <c r="O165">
        <v>5.8533140000000001</v>
      </c>
      <c r="P165">
        <v>5.9032429999999998</v>
      </c>
      <c r="Q165">
        <v>5.9516309999999999</v>
      </c>
      <c r="R165">
        <v>5.9953099999999999</v>
      </c>
      <c r="S165">
        <v>6.0318649999999998</v>
      </c>
      <c r="T165">
        <v>6.0712809999999999</v>
      </c>
      <c r="U165">
        <v>6.1162200000000002</v>
      </c>
      <c r="V165">
        <v>6.1589109999999998</v>
      </c>
      <c r="W165">
        <v>6.1984769999999996</v>
      </c>
      <c r="X165">
        <v>6.2330209999999999</v>
      </c>
      <c r="Y165">
        <v>6.2656749999999999</v>
      </c>
      <c r="Z165">
        <v>6.2896179999999999</v>
      </c>
      <c r="AA165">
        <v>6.3207250000000004</v>
      </c>
      <c r="AB165">
        <v>6.3546019999999999</v>
      </c>
      <c r="AC165">
        <v>6.3909070000000003</v>
      </c>
      <c r="AD165">
        <v>6.4274699999999996</v>
      </c>
      <c r="AE165">
        <v>6.4573520000000002</v>
      </c>
      <c r="AF165">
        <v>6.4773899999999998</v>
      </c>
      <c r="AG165">
        <v>6.4915779999999996</v>
      </c>
      <c r="AH165">
        <v>6.5001410000000002</v>
      </c>
      <c r="AI165">
        <v>6.5005449999999998</v>
      </c>
      <c r="AJ165" s="34">
        <v>8.9999999999999993E-3</v>
      </c>
    </row>
    <row r="166" spans="1:36">
      <c r="A166" t="s">
        <v>79</v>
      </c>
      <c r="B166" t="s">
        <v>869</v>
      </c>
      <c r="C166" t="s">
        <v>1523</v>
      </c>
      <c r="D166" t="s">
        <v>428</v>
      </c>
      <c r="E166">
        <v>12.57761</v>
      </c>
      <c r="F166">
        <v>12.789747999999999</v>
      </c>
      <c r="G166">
        <v>13.09276</v>
      </c>
      <c r="H166">
        <v>13.442223</v>
      </c>
      <c r="I166">
        <v>13.824942999999999</v>
      </c>
      <c r="J166">
        <v>14.233603</v>
      </c>
      <c r="K166">
        <v>14.637938999999999</v>
      </c>
      <c r="L166">
        <v>15.006188</v>
      </c>
      <c r="M166">
        <v>15.351565000000001</v>
      </c>
      <c r="N166">
        <v>15.675782999999999</v>
      </c>
      <c r="O166">
        <v>15.987534999999999</v>
      </c>
      <c r="P166">
        <v>16.289905999999998</v>
      </c>
      <c r="Q166">
        <v>16.598139</v>
      </c>
      <c r="R166">
        <v>16.886906</v>
      </c>
      <c r="S166">
        <v>17.164266999999999</v>
      </c>
      <c r="T166">
        <v>17.446192</v>
      </c>
      <c r="U166">
        <v>17.7395</v>
      </c>
      <c r="V166">
        <v>18.030215999999999</v>
      </c>
      <c r="W166">
        <v>18.317392000000002</v>
      </c>
      <c r="X166">
        <v>18.596810999999999</v>
      </c>
      <c r="Y166">
        <v>18.867943</v>
      </c>
      <c r="Z166">
        <v>19.137072</v>
      </c>
      <c r="AA166">
        <v>19.41328</v>
      </c>
      <c r="AB166">
        <v>19.715935000000002</v>
      </c>
      <c r="AC166">
        <v>20.039179000000001</v>
      </c>
      <c r="AD166">
        <v>20.362708999999999</v>
      </c>
      <c r="AE166">
        <v>20.669433999999999</v>
      </c>
      <c r="AF166">
        <v>20.964500000000001</v>
      </c>
      <c r="AG166">
        <v>21.255849999999999</v>
      </c>
      <c r="AH166">
        <v>21.526561999999998</v>
      </c>
      <c r="AI166">
        <v>21.776461000000001</v>
      </c>
      <c r="AJ166" s="34">
        <v>1.7999999999999999E-2</v>
      </c>
    </row>
    <row r="167" spans="1:36">
      <c r="A167" t="s">
        <v>32</v>
      </c>
    </row>
    <row r="168" spans="1:36">
      <c r="A168" t="s">
        <v>799</v>
      </c>
    </row>
    <row r="169" spans="1:36">
      <c r="A169" t="s">
        <v>717</v>
      </c>
    </row>
    <row r="170" spans="1:36">
      <c r="A170" t="s">
        <v>373</v>
      </c>
      <c r="B170" t="s">
        <v>870</v>
      </c>
      <c r="C170" t="s">
        <v>1524</v>
      </c>
      <c r="D170" t="s">
        <v>801</v>
      </c>
      <c r="E170">
        <v>16.018782000000002</v>
      </c>
      <c r="F170">
        <v>16.227394</v>
      </c>
      <c r="G170">
        <v>16.411106</v>
      </c>
      <c r="H170">
        <v>16.651821000000002</v>
      </c>
      <c r="I170">
        <v>16.957197000000001</v>
      </c>
      <c r="J170">
        <v>17.304925999999998</v>
      </c>
      <c r="K170">
        <v>17.656281</v>
      </c>
      <c r="L170">
        <v>17.911149999999999</v>
      </c>
      <c r="M170">
        <v>17.999077</v>
      </c>
      <c r="N170">
        <v>18.125586999999999</v>
      </c>
      <c r="O170">
        <v>18.197655000000001</v>
      </c>
      <c r="P170">
        <v>18.234241000000001</v>
      </c>
      <c r="Q170">
        <v>18.242609000000002</v>
      </c>
      <c r="R170">
        <v>18.239412000000002</v>
      </c>
      <c r="S170">
        <v>18.236767</v>
      </c>
      <c r="T170">
        <v>18.234541</v>
      </c>
      <c r="U170">
        <v>18.232672000000001</v>
      </c>
      <c r="V170">
        <v>18.231100000000001</v>
      </c>
      <c r="W170">
        <v>18.229808999999999</v>
      </c>
      <c r="X170">
        <v>18.228712000000002</v>
      </c>
      <c r="Y170">
        <v>18.227792999999998</v>
      </c>
      <c r="Z170">
        <v>18.227028000000001</v>
      </c>
      <c r="AA170">
        <v>18.226396999999999</v>
      </c>
      <c r="AB170">
        <v>18.225878000000002</v>
      </c>
      <c r="AC170">
        <v>18.225439000000001</v>
      </c>
      <c r="AD170">
        <v>18.225079000000001</v>
      </c>
      <c r="AE170">
        <v>18.224781</v>
      </c>
      <c r="AF170">
        <v>18.224534999999999</v>
      </c>
      <c r="AG170">
        <v>18.224330999999999</v>
      </c>
      <c r="AH170">
        <v>18.224164999999999</v>
      </c>
      <c r="AI170">
        <v>18.224028000000001</v>
      </c>
      <c r="AJ170" s="34">
        <v>4.0000000000000001E-3</v>
      </c>
    </row>
    <row r="171" spans="1:36">
      <c r="A171" t="s">
        <v>302</v>
      </c>
      <c r="B171" t="s">
        <v>871</v>
      </c>
      <c r="C171" t="s">
        <v>1525</v>
      </c>
      <c r="D171" t="s">
        <v>803</v>
      </c>
      <c r="E171">
        <v>11.370641000000001</v>
      </c>
      <c r="F171">
        <v>11.606131</v>
      </c>
      <c r="G171">
        <v>11.71139</v>
      </c>
      <c r="H171">
        <v>11.890855999999999</v>
      </c>
      <c r="I171">
        <v>12.111672</v>
      </c>
      <c r="J171">
        <v>12.367112000000001</v>
      </c>
      <c r="K171">
        <v>12.633247000000001</v>
      </c>
      <c r="L171">
        <v>12.910773000000001</v>
      </c>
      <c r="M171">
        <v>12.961088999999999</v>
      </c>
      <c r="N171">
        <v>13.143221</v>
      </c>
      <c r="O171">
        <v>13.308579</v>
      </c>
      <c r="P171">
        <v>13.465818000000001</v>
      </c>
      <c r="Q171">
        <v>13.554155</v>
      </c>
      <c r="R171">
        <v>13.598435</v>
      </c>
      <c r="S171">
        <v>13.625403</v>
      </c>
      <c r="T171">
        <v>13.650435999999999</v>
      </c>
      <c r="U171">
        <v>13.674825999999999</v>
      </c>
      <c r="V171">
        <v>13.697706</v>
      </c>
      <c r="W171">
        <v>13.721609000000001</v>
      </c>
      <c r="X171">
        <v>13.746699</v>
      </c>
      <c r="Y171">
        <v>13.759384000000001</v>
      </c>
      <c r="Z171">
        <v>13.783364000000001</v>
      </c>
      <c r="AA171">
        <v>13.806806</v>
      </c>
      <c r="AB171">
        <v>13.828362</v>
      </c>
      <c r="AC171">
        <v>13.855192000000001</v>
      </c>
      <c r="AD171">
        <v>13.883777</v>
      </c>
      <c r="AE171">
        <v>13.895625000000001</v>
      </c>
      <c r="AF171">
        <v>13.938321</v>
      </c>
      <c r="AG171">
        <v>13.988401</v>
      </c>
      <c r="AH171">
        <v>14.031283999999999</v>
      </c>
      <c r="AI171">
        <v>14.104604999999999</v>
      </c>
      <c r="AJ171" s="34">
        <v>7.0000000000000001E-3</v>
      </c>
    </row>
    <row r="172" spans="1:36">
      <c r="A172" t="s">
        <v>285</v>
      </c>
      <c r="B172" t="s">
        <v>872</v>
      </c>
      <c r="C172" t="s">
        <v>1526</v>
      </c>
      <c r="D172" t="s">
        <v>803</v>
      </c>
      <c r="E172">
        <v>12.278423999999999</v>
      </c>
      <c r="F172">
        <v>12.390402</v>
      </c>
      <c r="G172">
        <v>12.450333000000001</v>
      </c>
      <c r="H172">
        <v>12.549306</v>
      </c>
      <c r="I172">
        <v>12.683237</v>
      </c>
      <c r="J172">
        <v>12.853743</v>
      </c>
      <c r="K172">
        <v>13.063869</v>
      </c>
      <c r="L172">
        <v>13.300777</v>
      </c>
      <c r="M172">
        <v>13.341989999999999</v>
      </c>
      <c r="N172">
        <v>13.419447</v>
      </c>
      <c r="O172">
        <v>13.491892999999999</v>
      </c>
      <c r="P172">
        <v>13.45842</v>
      </c>
      <c r="Q172">
        <v>13.509962</v>
      </c>
      <c r="R172">
        <v>13.549668</v>
      </c>
      <c r="S172">
        <v>13.538776</v>
      </c>
      <c r="T172">
        <v>13.566477000000001</v>
      </c>
      <c r="U172">
        <v>13.603472</v>
      </c>
      <c r="V172">
        <v>13.6394</v>
      </c>
      <c r="W172">
        <v>13.672767</v>
      </c>
      <c r="X172">
        <v>13.700469</v>
      </c>
      <c r="Y172">
        <v>13.725648</v>
      </c>
      <c r="Z172">
        <v>13.737693</v>
      </c>
      <c r="AA172">
        <v>13.752148</v>
      </c>
      <c r="AB172">
        <v>13.764900000000001</v>
      </c>
      <c r="AC172">
        <v>13.775703</v>
      </c>
      <c r="AD172">
        <v>13.783324</v>
      </c>
      <c r="AE172">
        <v>13.789877000000001</v>
      </c>
      <c r="AF172">
        <v>13.794098</v>
      </c>
      <c r="AG172">
        <v>13.793737</v>
      </c>
      <c r="AH172">
        <v>13.793485</v>
      </c>
      <c r="AI172">
        <v>13.793374999999999</v>
      </c>
      <c r="AJ172" s="34">
        <v>4.0000000000000001E-3</v>
      </c>
    </row>
    <row r="173" spans="1:36">
      <c r="A173" t="s">
        <v>283</v>
      </c>
      <c r="B173" t="s">
        <v>873</v>
      </c>
      <c r="C173" t="s">
        <v>1527</v>
      </c>
      <c r="D173" t="s">
        <v>803</v>
      </c>
      <c r="E173">
        <v>12.111694</v>
      </c>
      <c r="F173">
        <v>12.298238</v>
      </c>
      <c r="G173">
        <v>12.429423</v>
      </c>
      <c r="H173">
        <v>12.610939999999999</v>
      </c>
      <c r="I173">
        <v>12.838417</v>
      </c>
      <c r="J173">
        <v>13.114694999999999</v>
      </c>
      <c r="K173">
        <v>13.436337</v>
      </c>
      <c r="L173">
        <v>13.790594</v>
      </c>
      <c r="M173">
        <v>13.808021</v>
      </c>
      <c r="N173">
        <v>13.901002</v>
      </c>
      <c r="O173">
        <v>13.988258999999999</v>
      </c>
      <c r="P173">
        <v>14.044668</v>
      </c>
      <c r="Q173">
        <v>14.059483</v>
      </c>
      <c r="R173">
        <v>14.056727</v>
      </c>
      <c r="S173">
        <v>14.041627999999999</v>
      </c>
      <c r="T173">
        <v>14.019773000000001</v>
      </c>
      <c r="U173">
        <v>14.000233</v>
      </c>
      <c r="V173">
        <v>13.982875</v>
      </c>
      <c r="W173">
        <v>13.967129</v>
      </c>
      <c r="X173">
        <v>13.952486</v>
      </c>
      <c r="Y173">
        <v>13.938867999999999</v>
      </c>
      <c r="Z173">
        <v>13.918029000000001</v>
      </c>
      <c r="AA173">
        <v>13.898491</v>
      </c>
      <c r="AB173">
        <v>13.878921</v>
      </c>
      <c r="AC173">
        <v>13.856324000000001</v>
      </c>
      <c r="AD173">
        <v>13.830631</v>
      </c>
      <c r="AE173">
        <v>13.804061000000001</v>
      </c>
      <c r="AF173">
        <v>13.77664</v>
      </c>
      <c r="AG173">
        <v>13.750527999999999</v>
      </c>
      <c r="AH173">
        <v>13.723621</v>
      </c>
      <c r="AI173">
        <v>13.695304</v>
      </c>
      <c r="AJ173" s="34">
        <v>4.0000000000000001E-3</v>
      </c>
    </row>
    <row r="174" spans="1:36">
      <c r="A174" t="s">
        <v>513</v>
      </c>
      <c r="B174" t="s">
        <v>874</v>
      </c>
      <c r="C174" t="s">
        <v>1528</v>
      </c>
      <c r="D174" t="s">
        <v>803</v>
      </c>
      <c r="E174">
        <v>11.011964000000001</v>
      </c>
      <c r="F174">
        <v>11.273612999999999</v>
      </c>
      <c r="G174">
        <v>11.436707</v>
      </c>
      <c r="H174">
        <v>11.646693000000001</v>
      </c>
      <c r="I174">
        <v>11.893929</v>
      </c>
      <c r="J174">
        <v>12.168756</v>
      </c>
      <c r="K174">
        <v>12.443467</v>
      </c>
      <c r="L174">
        <v>12.744933</v>
      </c>
      <c r="M174">
        <v>12.819906</v>
      </c>
      <c r="N174">
        <v>12.994184000000001</v>
      </c>
      <c r="O174">
        <v>13.166249000000001</v>
      </c>
      <c r="P174">
        <v>13.293244</v>
      </c>
      <c r="Q174">
        <v>13.347477</v>
      </c>
      <c r="R174">
        <v>13.362519000000001</v>
      </c>
      <c r="S174">
        <v>13.365354999999999</v>
      </c>
      <c r="T174">
        <v>13.35651</v>
      </c>
      <c r="U174">
        <v>13.350239999999999</v>
      </c>
      <c r="V174">
        <v>13.345038000000001</v>
      </c>
      <c r="W174">
        <v>13.340633</v>
      </c>
      <c r="X174">
        <v>13.337204</v>
      </c>
      <c r="Y174">
        <v>13.325291</v>
      </c>
      <c r="Z174">
        <v>13.323834</v>
      </c>
      <c r="AA174">
        <v>13.329791999999999</v>
      </c>
      <c r="AB174">
        <v>13.341301</v>
      </c>
      <c r="AC174">
        <v>13.342673</v>
      </c>
      <c r="AD174">
        <v>13.345359</v>
      </c>
      <c r="AE174">
        <v>13.336224</v>
      </c>
      <c r="AF174">
        <v>13.350509000000001</v>
      </c>
      <c r="AG174">
        <v>13.370837999999999</v>
      </c>
      <c r="AH174">
        <v>13.415255999999999</v>
      </c>
      <c r="AI174">
        <v>13.456979</v>
      </c>
      <c r="AJ174" s="34">
        <v>7.0000000000000001E-3</v>
      </c>
    </row>
    <row r="175" spans="1:36">
      <c r="A175" t="s">
        <v>515</v>
      </c>
      <c r="B175" t="s">
        <v>875</v>
      </c>
      <c r="C175" t="s">
        <v>1529</v>
      </c>
      <c r="D175" t="s">
        <v>801</v>
      </c>
      <c r="E175">
        <v>26.943646999999999</v>
      </c>
      <c r="F175">
        <v>27.103473999999999</v>
      </c>
      <c r="G175">
        <v>27.217606</v>
      </c>
      <c r="H175">
        <v>27.322535999999999</v>
      </c>
      <c r="I175">
        <v>27.467549999999999</v>
      </c>
      <c r="J175">
        <v>27.666823999999998</v>
      </c>
      <c r="K175">
        <v>27.919803999999999</v>
      </c>
      <c r="L175">
        <v>28.221036999999999</v>
      </c>
      <c r="M175">
        <v>28.399674999999998</v>
      </c>
      <c r="N175">
        <v>28.657637000000001</v>
      </c>
      <c r="O175">
        <v>28.874009999999998</v>
      </c>
      <c r="P175">
        <v>29.004460999999999</v>
      </c>
      <c r="Q175">
        <v>29.047508000000001</v>
      </c>
      <c r="R175">
        <v>29.060082999999999</v>
      </c>
      <c r="S175">
        <v>29.067143999999999</v>
      </c>
      <c r="T175">
        <v>29.070913000000001</v>
      </c>
      <c r="U175">
        <v>29.072534999999998</v>
      </c>
      <c r="V175">
        <v>29.071579</v>
      </c>
      <c r="W175">
        <v>29.069876000000001</v>
      </c>
      <c r="X175">
        <v>29.068456999999999</v>
      </c>
      <c r="Y175">
        <v>29.067509000000001</v>
      </c>
      <c r="Z175">
        <v>29.066974999999999</v>
      </c>
      <c r="AA175">
        <v>29.066770999999999</v>
      </c>
      <c r="AB175">
        <v>28.975736999999999</v>
      </c>
      <c r="AC175">
        <v>28.985223999999999</v>
      </c>
      <c r="AD175">
        <v>28.997356</v>
      </c>
      <c r="AE175">
        <v>29.012574999999998</v>
      </c>
      <c r="AF175">
        <v>29.031078000000001</v>
      </c>
      <c r="AG175">
        <v>29.052551000000001</v>
      </c>
      <c r="AH175">
        <v>29.076460000000001</v>
      </c>
      <c r="AI175">
        <v>29.102025999999999</v>
      </c>
      <c r="AJ175" s="34">
        <v>3.0000000000000001E-3</v>
      </c>
    </row>
    <row r="176" spans="1:36">
      <c r="A176" t="s">
        <v>519</v>
      </c>
      <c r="B176" t="s">
        <v>876</v>
      </c>
      <c r="C176" t="s">
        <v>1530</v>
      </c>
      <c r="D176" t="s">
        <v>801</v>
      </c>
      <c r="E176">
        <v>22.632963</v>
      </c>
      <c r="F176">
        <v>22.957096</v>
      </c>
      <c r="G176">
        <v>23.358229000000001</v>
      </c>
      <c r="H176">
        <v>23.698084000000001</v>
      </c>
      <c r="I176">
        <v>24.161072000000001</v>
      </c>
      <c r="J176">
        <v>24.793832999999999</v>
      </c>
      <c r="K176">
        <v>25.502873999999998</v>
      </c>
      <c r="L176">
        <v>26.317246999999998</v>
      </c>
      <c r="M176">
        <v>26.665009999999999</v>
      </c>
      <c r="N176">
        <v>27.362963000000001</v>
      </c>
      <c r="O176">
        <v>27.88796</v>
      </c>
      <c r="P176">
        <v>28.282844999999998</v>
      </c>
      <c r="Q176">
        <v>28.481527</v>
      </c>
      <c r="R176">
        <v>28.522977999999998</v>
      </c>
      <c r="S176">
        <v>28.541474999999998</v>
      </c>
      <c r="T176">
        <v>28.552927</v>
      </c>
      <c r="U176">
        <v>28.558945000000001</v>
      </c>
      <c r="V176">
        <v>28.563472999999998</v>
      </c>
      <c r="W176">
        <v>28.563186999999999</v>
      </c>
      <c r="X176">
        <v>28.561481000000001</v>
      </c>
      <c r="Y176">
        <v>28.560030000000001</v>
      </c>
      <c r="Z176">
        <v>28.558802</v>
      </c>
      <c r="AA176">
        <v>28.557777000000002</v>
      </c>
      <c r="AB176">
        <v>28.556902000000001</v>
      </c>
      <c r="AC176">
        <v>28.556158</v>
      </c>
      <c r="AD176">
        <v>28.555537999999999</v>
      </c>
      <c r="AE176">
        <v>28.555</v>
      </c>
      <c r="AF176">
        <v>28.554538999999998</v>
      </c>
      <c r="AG176">
        <v>28.554144000000001</v>
      </c>
      <c r="AH176">
        <v>28.553792999999999</v>
      </c>
      <c r="AI176">
        <v>28.553501000000001</v>
      </c>
      <c r="AJ176" s="34">
        <v>8.0000000000000002E-3</v>
      </c>
    </row>
    <row r="177" spans="1:36">
      <c r="A177" t="s">
        <v>517</v>
      </c>
      <c r="B177" t="s">
        <v>877</v>
      </c>
      <c r="C177" t="s">
        <v>1531</v>
      </c>
      <c r="D177" t="s">
        <v>803</v>
      </c>
      <c r="E177">
        <v>18.318317</v>
      </c>
      <c r="F177">
        <v>18.633806</v>
      </c>
      <c r="G177">
        <v>18.727025999999999</v>
      </c>
      <c r="H177">
        <v>18.848845000000001</v>
      </c>
      <c r="I177">
        <v>19.004522000000001</v>
      </c>
      <c r="J177">
        <v>19.205853000000001</v>
      </c>
      <c r="K177">
        <v>19.456116000000002</v>
      </c>
      <c r="L177">
        <v>19.762205000000002</v>
      </c>
      <c r="M177">
        <v>19.863871</v>
      </c>
      <c r="N177">
        <v>20.058212000000001</v>
      </c>
      <c r="O177">
        <v>20.193369000000001</v>
      </c>
      <c r="P177">
        <v>20.279036999999999</v>
      </c>
      <c r="Q177">
        <v>20.301539999999999</v>
      </c>
      <c r="R177">
        <v>20.315586</v>
      </c>
      <c r="S177">
        <v>20.327845</v>
      </c>
      <c r="T177">
        <v>20.330742000000001</v>
      </c>
      <c r="U177">
        <v>20.328661</v>
      </c>
      <c r="V177">
        <v>20.327718999999998</v>
      </c>
      <c r="W177">
        <v>20.260746000000001</v>
      </c>
      <c r="X177">
        <v>20.272738</v>
      </c>
      <c r="Y177">
        <v>20.289366000000001</v>
      </c>
      <c r="Z177">
        <v>20.311388000000001</v>
      </c>
      <c r="AA177">
        <v>20.339061999999998</v>
      </c>
      <c r="AB177">
        <v>20.371178</v>
      </c>
      <c r="AC177">
        <v>20.388770999999998</v>
      </c>
      <c r="AD177">
        <v>20.434764999999999</v>
      </c>
      <c r="AE177">
        <v>20.480599999999999</v>
      </c>
      <c r="AF177">
        <v>20.526388000000001</v>
      </c>
      <c r="AG177">
        <v>20.568345999999998</v>
      </c>
      <c r="AH177">
        <v>20.606667999999999</v>
      </c>
      <c r="AI177">
        <v>20.644459000000001</v>
      </c>
      <c r="AJ177" s="34">
        <v>4.0000000000000001E-3</v>
      </c>
    </row>
    <row r="178" spans="1:36">
      <c r="A178" t="s">
        <v>521</v>
      </c>
      <c r="B178" t="s">
        <v>878</v>
      </c>
      <c r="C178" t="s">
        <v>1532</v>
      </c>
      <c r="D178" t="s">
        <v>801</v>
      </c>
      <c r="E178">
        <v>18.454547999999999</v>
      </c>
      <c r="F178">
        <v>16.244858000000001</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s="34">
        <v>-4.0000000000000001E-3</v>
      </c>
    </row>
    <row r="179" spans="1:36">
      <c r="A179" t="s">
        <v>811</v>
      </c>
      <c r="B179" t="s">
        <v>879</v>
      </c>
      <c r="C179" t="s">
        <v>1533</v>
      </c>
      <c r="E179">
        <v>15.235818</v>
      </c>
      <c r="F179">
        <v>15.437810000000001</v>
      </c>
      <c r="G179">
        <v>15.586774</v>
      </c>
      <c r="H179">
        <v>15.798064</v>
      </c>
      <c r="I179">
        <v>16.069137999999999</v>
      </c>
      <c r="J179">
        <v>16.380389999999998</v>
      </c>
      <c r="K179">
        <v>16.699629000000002</v>
      </c>
      <c r="L179">
        <v>16.947147000000001</v>
      </c>
      <c r="M179">
        <v>17.006062</v>
      </c>
      <c r="N179">
        <v>17.130631999999999</v>
      </c>
      <c r="O179">
        <v>17.21246</v>
      </c>
      <c r="P179">
        <v>17.261780000000002</v>
      </c>
      <c r="Q179">
        <v>17.274805000000001</v>
      </c>
      <c r="R179">
        <v>17.267752000000002</v>
      </c>
      <c r="S179">
        <v>17.257522999999999</v>
      </c>
      <c r="T179">
        <v>17.246067</v>
      </c>
      <c r="U179">
        <v>17.234884000000001</v>
      </c>
      <c r="V179">
        <v>17.223185000000001</v>
      </c>
      <c r="W179">
        <v>17.211203000000001</v>
      </c>
      <c r="X179">
        <v>17.202674999999999</v>
      </c>
      <c r="Y179">
        <v>17.190611000000001</v>
      </c>
      <c r="Z179">
        <v>17.182065999999999</v>
      </c>
      <c r="AA179">
        <v>17.177595</v>
      </c>
      <c r="AB179">
        <v>17.170576000000001</v>
      </c>
      <c r="AC179">
        <v>17.165627000000001</v>
      </c>
      <c r="AD179">
        <v>17.162151000000001</v>
      </c>
      <c r="AE179">
        <v>17.153606</v>
      </c>
      <c r="AF179">
        <v>17.155768999999999</v>
      </c>
      <c r="AG179">
        <v>17.156213999999999</v>
      </c>
      <c r="AH179">
        <v>17.158175</v>
      </c>
      <c r="AI179">
        <v>17.166708</v>
      </c>
      <c r="AJ179" s="34">
        <v>4.0000000000000001E-3</v>
      </c>
    </row>
    <row r="180" spans="1:36">
      <c r="A180" t="s">
        <v>730</v>
      </c>
    </row>
    <row r="181" spans="1:36">
      <c r="A181" t="s">
        <v>373</v>
      </c>
      <c r="B181" t="s">
        <v>880</v>
      </c>
      <c r="C181" t="s">
        <v>1534</v>
      </c>
      <c r="D181" t="s">
        <v>801</v>
      </c>
      <c r="E181">
        <v>9.6559519999999992</v>
      </c>
      <c r="F181">
        <v>9.9479559999999996</v>
      </c>
      <c r="G181">
        <v>10.115087000000001</v>
      </c>
      <c r="H181">
        <v>10.343038999999999</v>
      </c>
      <c r="I181">
        <v>10.617851</v>
      </c>
      <c r="J181">
        <v>10.944061</v>
      </c>
      <c r="K181">
        <v>11.26952</v>
      </c>
      <c r="L181">
        <v>11.616944</v>
      </c>
      <c r="M181">
        <v>11.803136</v>
      </c>
      <c r="N181">
        <v>12.121836</v>
      </c>
      <c r="O181">
        <v>12.410674</v>
      </c>
      <c r="P181">
        <v>12.67562</v>
      </c>
      <c r="Q181">
        <v>12.813822999999999</v>
      </c>
      <c r="R181">
        <v>12.811309</v>
      </c>
      <c r="S181">
        <v>12.809893000000001</v>
      </c>
      <c r="T181">
        <v>12.809163</v>
      </c>
      <c r="U181">
        <v>12.809067000000001</v>
      </c>
      <c r="V181">
        <v>12.763869</v>
      </c>
      <c r="W181">
        <v>12.767473000000001</v>
      </c>
      <c r="X181">
        <v>12.772183999999999</v>
      </c>
      <c r="Y181">
        <v>12.778739</v>
      </c>
      <c r="Z181">
        <v>12.786625000000001</v>
      </c>
      <c r="AA181">
        <v>12.795346</v>
      </c>
      <c r="AB181">
        <v>12.803703000000001</v>
      </c>
      <c r="AC181">
        <v>12.811156</v>
      </c>
      <c r="AD181">
        <v>12.817144000000001</v>
      </c>
      <c r="AE181">
        <v>12.821460999999999</v>
      </c>
      <c r="AF181">
        <v>12.82178</v>
      </c>
      <c r="AG181">
        <v>12.822138000000001</v>
      </c>
      <c r="AH181">
        <v>12.822533</v>
      </c>
      <c r="AI181">
        <v>12.822964000000001</v>
      </c>
      <c r="AJ181" s="34">
        <v>0.01</v>
      </c>
    </row>
    <row r="182" spans="1:36">
      <c r="A182" t="s">
        <v>302</v>
      </c>
      <c r="B182" t="s">
        <v>881</v>
      </c>
      <c r="C182" t="s">
        <v>1535</v>
      </c>
      <c r="D182" t="s">
        <v>803</v>
      </c>
      <c r="E182">
        <v>7.0943259999999997</v>
      </c>
      <c r="F182">
        <v>7.3043719999999999</v>
      </c>
      <c r="G182">
        <v>7.4132439999999997</v>
      </c>
      <c r="H182">
        <v>7.5541330000000002</v>
      </c>
      <c r="I182">
        <v>7.7247649999999997</v>
      </c>
      <c r="J182">
        <v>7.9200489999999997</v>
      </c>
      <c r="K182">
        <v>8.1257470000000005</v>
      </c>
      <c r="L182">
        <v>8.3529280000000004</v>
      </c>
      <c r="M182">
        <v>8.4341369999999998</v>
      </c>
      <c r="N182">
        <v>8.6358910000000009</v>
      </c>
      <c r="O182">
        <v>8.8160050000000005</v>
      </c>
      <c r="P182">
        <v>8.9865399999999998</v>
      </c>
      <c r="Q182">
        <v>9.1030259999999998</v>
      </c>
      <c r="R182">
        <v>9.1474989999999998</v>
      </c>
      <c r="S182">
        <v>9.1893759999999993</v>
      </c>
      <c r="T182">
        <v>9.1900820000000003</v>
      </c>
      <c r="U182">
        <v>9.1879910000000002</v>
      </c>
      <c r="V182">
        <v>9.1862449999999995</v>
      </c>
      <c r="W182">
        <v>9.1846399999999999</v>
      </c>
      <c r="X182">
        <v>9.1834340000000001</v>
      </c>
      <c r="Y182">
        <v>9.1821990000000007</v>
      </c>
      <c r="Z182">
        <v>9.1809259999999995</v>
      </c>
      <c r="AA182">
        <v>9.1796129999999998</v>
      </c>
      <c r="AB182">
        <v>9.1782529999999998</v>
      </c>
      <c r="AC182">
        <v>9.1768520000000002</v>
      </c>
      <c r="AD182">
        <v>9.1754909999999992</v>
      </c>
      <c r="AE182">
        <v>9.1741670000000006</v>
      </c>
      <c r="AF182">
        <v>9.1727919999999994</v>
      </c>
      <c r="AG182">
        <v>9.1713590000000007</v>
      </c>
      <c r="AH182">
        <v>9.1698679999999992</v>
      </c>
      <c r="AI182">
        <v>9.1683129999999995</v>
      </c>
      <c r="AJ182" s="34">
        <v>8.9999999999999993E-3</v>
      </c>
    </row>
    <row r="183" spans="1:36">
      <c r="A183" t="s">
        <v>285</v>
      </c>
      <c r="B183" t="s">
        <v>882</v>
      </c>
      <c r="C183" t="s">
        <v>1536</v>
      </c>
      <c r="D183" t="s">
        <v>803</v>
      </c>
      <c r="E183">
        <v>6.923292</v>
      </c>
      <c r="F183">
        <v>7.1251930000000003</v>
      </c>
      <c r="G183">
        <v>7.2401239999999998</v>
      </c>
      <c r="H183">
        <v>7.4033740000000003</v>
      </c>
      <c r="I183">
        <v>7.6019870000000003</v>
      </c>
      <c r="J183">
        <v>7.8337450000000004</v>
      </c>
      <c r="K183">
        <v>8.0755420000000004</v>
      </c>
      <c r="L183">
        <v>8.320449</v>
      </c>
      <c r="M183">
        <v>8.3743320000000008</v>
      </c>
      <c r="N183">
        <v>8.5141790000000004</v>
      </c>
      <c r="O183">
        <v>8.6376340000000003</v>
      </c>
      <c r="P183">
        <v>8.7451190000000008</v>
      </c>
      <c r="Q183">
        <v>8.8049189999999999</v>
      </c>
      <c r="R183">
        <v>8.8020709999999998</v>
      </c>
      <c r="S183">
        <v>8.5949829999999992</v>
      </c>
      <c r="T183">
        <v>8.5938420000000004</v>
      </c>
      <c r="U183">
        <v>8.6339109999999994</v>
      </c>
      <c r="V183">
        <v>8.6841969999999993</v>
      </c>
      <c r="W183">
        <v>8.7451059999999998</v>
      </c>
      <c r="X183">
        <v>8.8152270000000001</v>
      </c>
      <c r="Y183">
        <v>8.8915279999999992</v>
      </c>
      <c r="Z183">
        <v>8.9581520000000001</v>
      </c>
      <c r="AA183">
        <v>9.0347390000000001</v>
      </c>
      <c r="AB183">
        <v>9.1037929999999996</v>
      </c>
      <c r="AC183">
        <v>9.1640119999999996</v>
      </c>
      <c r="AD183">
        <v>9.2100760000000008</v>
      </c>
      <c r="AE183">
        <v>9.2499730000000007</v>
      </c>
      <c r="AF183">
        <v>9.2786109999999997</v>
      </c>
      <c r="AG183">
        <v>9.2793880000000009</v>
      </c>
      <c r="AH183">
        <v>9.2801910000000003</v>
      </c>
      <c r="AI183">
        <v>9.2809709999999992</v>
      </c>
      <c r="AJ183" s="34">
        <v>0.01</v>
      </c>
    </row>
    <row r="184" spans="1:36">
      <c r="A184" t="s">
        <v>283</v>
      </c>
      <c r="B184" t="s">
        <v>883</v>
      </c>
      <c r="C184" t="s">
        <v>1537</v>
      </c>
      <c r="D184" t="s">
        <v>803</v>
      </c>
      <c r="E184">
        <v>7.0355290000000004</v>
      </c>
      <c r="F184">
        <v>7.2668429999999997</v>
      </c>
      <c r="G184">
        <v>7.4078210000000002</v>
      </c>
      <c r="H184">
        <v>7.6014840000000001</v>
      </c>
      <c r="I184">
        <v>7.8379750000000001</v>
      </c>
      <c r="J184">
        <v>8.1140679999999996</v>
      </c>
      <c r="K184">
        <v>8.3939509999999995</v>
      </c>
      <c r="L184">
        <v>8.6637970000000006</v>
      </c>
      <c r="M184">
        <v>8.7615200000000009</v>
      </c>
      <c r="N184">
        <v>8.9731819999999995</v>
      </c>
      <c r="O184">
        <v>9.1650659999999995</v>
      </c>
      <c r="P184">
        <v>9.3452369999999991</v>
      </c>
      <c r="Q184">
        <v>9.460286</v>
      </c>
      <c r="R184">
        <v>9.4902139999999999</v>
      </c>
      <c r="S184">
        <v>9.5100669999999994</v>
      </c>
      <c r="T184">
        <v>9.5085160000000002</v>
      </c>
      <c r="U184">
        <v>9.5069859999999995</v>
      </c>
      <c r="V184">
        <v>9.506672</v>
      </c>
      <c r="W184">
        <v>9.5067029999999999</v>
      </c>
      <c r="X184">
        <v>9.5070530000000009</v>
      </c>
      <c r="Y184">
        <v>9.5076990000000006</v>
      </c>
      <c r="Z184">
        <v>9.5086200000000005</v>
      </c>
      <c r="AA184">
        <v>9.5098149999999997</v>
      </c>
      <c r="AB184">
        <v>9.5112769999999998</v>
      </c>
      <c r="AC184">
        <v>9.5122479999999996</v>
      </c>
      <c r="AD184">
        <v>9.5139739999999993</v>
      </c>
      <c r="AE184">
        <v>9.5157109999999996</v>
      </c>
      <c r="AF184">
        <v>9.5172650000000001</v>
      </c>
      <c r="AG184">
        <v>9.5194799999999997</v>
      </c>
      <c r="AH184">
        <v>9.5219140000000007</v>
      </c>
      <c r="AI184">
        <v>9.5245759999999997</v>
      </c>
      <c r="AJ184" s="34">
        <v>0.01</v>
      </c>
    </row>
    <row r="185" spans="1:36">
      <c r="A185" t="s">
        <v>513</v>
      </c>
      <c r="B185" t="s">
        <v>884</v>
      </c>
      <c r="C185" t="s">
        <v>1538</v>
      </c>
      <c r="D185" t="s">
        <v>818</v>
      </c>
      <c r="E185">
        <v>7.0242139999999997</v>
      </c>
      <c r="F185">
        <v>7.2316580000000004</v>
      </c>
      <c r="G185">
        <v>7.3381150000000002</v>
      </c>
      <c r="H185">
        <v>7.4764660000000003</v>
      </c>
      <c r="I185">
        <v>7.6437400000000002</v>
      </c>
      <c r="J185">
        <v>7.837053</v>
      </c>
      <c r="K185">
        <v>8.0388769999999994</v>
      </c>
      <c r="L185">
        <v>8.2629889999999993</v>
      </c>
      <c r="M185">
        <v>8.3423090000000002</v>
      </c>
      <c r="N185">
        <v>8.5414060000000003</v>
      </c>
      <c r="O185">
        <v>8.7212759999999996</v>
      </c>
      <c r="P185">
        <v>8.8910889999999991</v>
      </c>
      <c r="Q185">
        <v>9.0088799999999996</v>
      </c>
      <c r="R185">
        <v>9.0554939999999995</v>
      </c>
      <c r="S185">
        <v>9.0996729999999992</v>
      </c>
      <c r="T185">
        <v>9.1024820000000002</v>
      </c>
      <c r="U185">
        <v>9.1023999999999994</v>
      </c>
      <c r="V185">
        <v>9.1023409999999991</v>
      </c>
      <c r="W185">
        <v>9.1022909999999992</v>
      </c>
      <c r="X185">
        <v>9.1022580000000008</v>
      </c>
      <c r="Y185">
        <v>9.1022300000000005</v>
      </c>
      <c r="Z185">
        <v>9.1022099999999995</v>
      </c>
      <c r="AA185">
        <v>9.102195</v>
      </c>
      <c r="AB185">
        <v>9.1021820000000009</v>
      </c>
      <c r="AC185">
        <v>9.1021719999999995</v>
      </c>
      <c r="AD185">
        <v>9.1021649999999994</v>
      </c>
      <c r="AE185">
        <v>9.1021599999999996</v>
      </c>
      <c r="AF185">
        <v>9.1021529999999995</v>
      </c>
      <c r="AG185">
        <v>9.1021490000000007</v>
      </c>
      <c r="AH185">
        <v>9.1021459999999994</v>
      </c>
      <c r="AI185">
        <v>9.1021439999999991</v>
      </c>
      <c r="AJ185" s="34">
        <v>8.9999999999999993E-3</v>
      </c>
    </row>
    <row r="186" spans="1:36">
      <c r="A186" t="s">
        <v>515</v>
      </c>
      <c r="B186" t="s">
        <v>885</v>
      </c>
      <c r="C186" t="s">
        <v>1539</v>
      </c>
      <c r="D186" t="s">
        <v>803</v>
      </c>
      <c r="E186">
        <v>16.770685</v>
      </c>
      <c r="F186">
        <v>17.320070000000001</v>
      </c>
      <c r="G186">
        <v>17.541052000000001</v>
      </c>
      <c r="H186">
        <v>17.805744000000001</v>
      </c>
      <c r="I186">
        <v>18.130358000000001</v>
      </c>
      <c r="J186">
        <v>18.549952000000001</v>
      </c>
      <c r="K186">
        <v>19.054476000000001</v>
      </c>
      <c r="L186">
        <v>19.630157000000001</v>
      </c>
      <c r="M186">
        <v>19.840260000000001</v>
      </c>
      <c r="N186">
        <v>20.210892000000001</v>
      </c>
      <c r="O186">
        <v>20.535640999999998</v>
      </c>
      <c r="P186">
        <v>20.807072000000002</v>
      </c>
      <c r="Q186">
        <v>20.935618999999999</v>
      </c>
      <c r="R186">
        <v>20.907914999999999</v>
      </c>
      <c r="S186">
        <v>20.849777</v>
      </c>
      <c r="T186">
        <v>20.834907999999999</v>
      </c>
      <c r="U186">
        <v>20.819756000000002</v>
      </c>
      <c r="V186">
        <v>20.796427000000001</v>
      </c>
      <c r="W186">
        <v>20.773083</v>
      </c>
      <c r="X186">
        <v>20.751785000000002</v>
      </c>
      <c r="Y186">
        <v>20.732758</v>
      </c>
      <c r="Z186">
        <v>20.715515</v>
      </c>
      <c r="AA186">
        <v>20.699839000000001</v>
      </c>
      <c r="AB186">
        <v>20.685386999999999</v>
      </c>
      <c r="AC186">
        <v>20.672595999999999</v>
      </c>
      <c r="AD186">
        <v>20.660537999999999</v>
      </c>
      <c r="AE186">
        <v>20.649101000000002</v>
      </c>
      <c r="AF186">
        <v>20.638178</v>
      </c>
      <c r="AG186">
        <v>20.627517999999998</v>
      </c>
      <c r="AH186">
        <v>20.617176000000001</v>
      </c>
      <c r="AI186">
        <v>20.607447000000001</v>
      </c>
      <c r="AJ186" s="34">
        <v>7.0000000000000001E-3</v>
      </c>
    </row>
    <row r="187" spans="1:36">
      <c r="A187" t="s">
        <v>519</v>
      </c>
      <c r="B187" t="s">
        <v>886</v>
      </c>
      <c r="C187" t="s">
        <v>1540</v>
      </c>
      <c r="D187" t="s">
        <v>803</v>
      </c>
      <c r="E187">
        <v>14.109496</v>
      </c>
      <c r="F187">
        <v>14.516608</v>
      </c>
      <c r="G187">
        <v>14.763878999999999</v>
      </c>
      <c r="H187">
        <v>15.043048000000001</v>
      </c>
      <c r="I187">
        <v>15.443382</v>
      </c>
      <c r="J187">
        <v>15.947079</v>
      </c>
      <c r="K187">
        <v>16.353034999999998</v>
      </c>
      <c r="L187">
        <v>16.753384</v>
      </c>
      <c r="M187">
        <v>16.915126999999998</v>
      </c>
      <c r="N187">
        <v>17.282017</v>
      </c>
      <c r="O187">
        <v>17.610336</v>
      </c>
      <c r="P187">
        <v>17.8948</v>
      </c>
      <c r="Q187">
        <v>18.074224000000001</v>
      </c>
      <c r="R187">
        <v>18.151167000000001</v>
      </c>
      <c r="S187">
        <v>18.169079</v>
      </c>
      <c r="T187">
        <v>18.176811000000001</v>
      </c>
      <c r="U187">
        <v>18.180804999999999</v>
      </c>
      <c r="V187">
        <v>18.181044</v>
      </c>
      <c r="W187">
        <v>18.115576000000001</v>
      </c>
      <c r="X187">
        <v>18.122423000000001</v>
      </c>
      <c r="Y187">
        <v>18.131395000000001</v>
      </c>
      <c r="Z187">
        <v>18.142761</v>
      </c>
      <c r="AA187">
        <v>18.156797000000001</v>
      </c>
      <c r="AB187">
        <v>18.173211999999999</v>
      </c>
      <c r="AC187">
        <v>18.191783999999998</v>
      </c>
      <c r="AD187">
        <v>18.211639000000002</v>
      </c>
      <c r="AE187">
        <v>18.231736999999999</v>
      </c>
      <c r="AF187">
        <v>18.25104</v>
      </c>
      <c r="AG187">
        <v>18.268332000000001</v>
      </c>
      <c r="AH187">
        <v>18.283669</v>
      </c>
      <c r="AI187">
        <v>18.297160999999999</v>
      </c>
      <c r="AJ187" s="34">
        <v>8.9999999999999993E-3</v>
      </c>
    </row>
    <row r="188" spans="1:36">
      <c r="A188" t="s">
        <v>517</v>
      </c>
      <c r="B188" t="s">
        <v>887</v>
      </c>
      <c r="C188" t="s">
        <v>1541</v>
      </c>
      <c r="D188" t="s">
        <v>803</v>
      </c>
      <c r="E188">
        <v>10.271459</v>
      </c>
      <c r="F188">
        <v>10.542336000000001</v>
      </c>
      <c r="G188">
        <v>10.661651000000001</v>
      </c>
      <c r="H188">
        <v>10.907418</v>
      </c>
      <c r="I188">
        <v>11.148638999999999</v>
      </c>
      <c r="J188">
        <v>11.440856999999999</v>
      </c>
      <c r="K188">
        <v>11.760324000000001</v>
      </c>
      <c r="L188">
        <v>12.128083999999999</v>
      </c>
      <c r="M188">
        <v>12.264867000000001</v>
      </c>
      <c r="N188">
        <v>12.549859</v>
      </c>
      <c r="O188">
        <v>12.800240000000001</v>
      </c>
      <c r="P188">
        <v>13.017029000000001</v>
      </c>
      <c r="Q188">
        <v>13.136854</v>
      </c>
      <c r="R188">
        <v>13.142374999999999</v>
      </c>
      <c r="S188">
        <v>13.146653000000001</v>
      </c>
      <c r="T188">
        <v>13.144742000000001</v>
      </c>
      <c r="U188">
        <v>13.13958</v>
      </c>
      <c r="V188">
        <v>13.130616</v>
      </c>
      <c r="W188">
        <v>13.123008</v>
      </c>
      <c r="X188">
        <v>13.11655</v>
      </c>
      <c r="Y188">
        <v>13.111167999999999</v>
      </c>
      <c r="Z188">
        <v>13.106642000000001</v>
      </c>
      <c r="AA188">
        <v>13.102871</v>
      </c>
      <c r="AB188">
        <v>13.099727</v>
      </c>
      <c r="AC188">
        <v>13.097211</v>
      </c>
      <c r="AD188">
        <v>13.095279</v>
      </c>
      <c r="AE188">
        <v>13.093821</v>
      </c>
      <c r="AF188">
        <v>13.092775</v>
      </c>
      <c r="AG188">
        <v>13.092001</v>
      </c>
      <c r="AH188">
        <v>13.107849999999999</v>
      </c>
      <c r="AI188">
        <v>13.129277</v>
      </c>
      <c r="AJ188" s="34">
        <v>8.0000000000000002E-3</v>
      </c>
    </row>
    <row r="189" spans="1:36">
      <c r="A189" t="s">
        <v>521</v>
      </c>
      <c r="B189" t="s">
        <v>888</v>
      </c>
      <c r="C189" t="s">
        <v>1542</v>
      </c>
      <c r="D189" t="s">
        <v>803</v>
      </c>
      <c r="E189">
        <v>11.486765999999999</v>
      </c>
      <c r="F189">
        <v>11.486765</v>
      </c>
      <c r="G189">
        <v>11.486765</v>
      </c>
      <c r="H189">
        <v>11.486765</v>
      </c>
      <c r="I189">
        <v>11.486765</v>
      </c>
      <c r="J189">
        <v>11.486765</v>
      </c>
      <c r="K189">
        <v>11.486765</v>
      </c>
      <c r="L189">
        <v>11.486765</v>
      </c>
      <c r="M189">
        <v>11.486765</v>
      </c>
      <c r="N189">
        <v>11.486764000000001</v>
      </c>
      <c r="O189">
        <v>11.486765</v>
      </c>
      <c r="P189">
        <v>11.486764000000001</v>
      </c>
      <c r="Q189">
        <v>11.486765</v>
      </c>
      <c r="R189">
        <v>11.486765</v>
      </c>
      <c r="S189">
        <v>11.486765</v>
      </c>
      <c r="T189">
        <v>11.486765</v>
      </c>
      <c r="U189">
        <v>11.486765</v>
      </c>
      <c r="V189">
        <v>11.486765</v>
      </c>
      <c r="W189">
        <v>11.486765</v>
      </c>
      <c r="X189">
        <v>11.486765</v>
      </c>
      <c r="Y189">
        <v>11.486765</v>
      </c>
      <c r="Z189">
        <v>11.486764000000001</v>
      </c>
      <c r="AA189">
        <v>11.486765</v>
      </c>
      <c r="AB189">
        <v>11.486765</v>
      </c>
      <c r="AC189">
        <v>11.486765</v>
      </c>
      <c r="AD189">
        <v>11.486764000000001</v>
      </c>
      <c r="AE189">
        <v>11.486765</v>
      </c>
      <c r="AF189">
        <v>11.486764000000001</v>
      </c>
      <c r="AG189">
        <v>11.486764000000001</v>
      </c>
      <c r="AH189">
        <v>11.486764000000001</v>
      </c>
      <c r="AI189">
        <v>11.486765</v>
      </c>
      <c r="AJ189" s="34">
        <v>0</v>
      </c>
    </row>
    <row r="190" spans="1:36">
      <c r="A190" t="s">
        <v>823</v>
      </c>
      <c r="B190" t="s">
        <v>889</v>
      </c>
      <c r="C190" t="s">
        <v>1543</v>
      </c>
      <c r="E190">
        <v>8.8874870000000001</v>
      </c>
      <c r="F190">
        <v>9.1572150000000008</v>
      </c>
      <c r="G190">
        <v>9.3088650000000008</v>
      </c>
      <c r="H190">
        <v>9.5119530000000001</v>
      </c>
      <c r="I190">
        <v>9.7589020000000009</v>
      </c>
      <c r="J190">
        <v>10.042973999999999</v>
      </c>
      <c r="K190">
        <v>10.326347</v>
      </c>
      <c r="L190">
        <v>10.633217999999999</v>
      </c>
      <c r="M190">
        <v>10.781668</v>
      </c>
      <c r="N190">
        <v>11.06269</v>
      </c>
      <c r="O190">
        <v>11.315617</v>
      </c>
      <c r="P190">
        <v>11.550292000000001</v>
      </c>
      <c r="Q190">
        <v>11.68327</v>
      </c>
      <c r="R190">
        <v>11.698606</v>
      </c>
      <c r="S190">
        <v>11.713203</v>
      </c>
      <c r="T190">
        <v>11.712757999999999</v>
      </c>
      <c r="U190">
        <v>11.712892999999999</v>
      </c>
      <c r="V190">
        <v>11.684872</v>
      </c>
      <c r="W190">
        <v>11.689456</v>
      </c>
      <c r="X190">
        <v>11.694922999999999</v>
      </c>
      <c r="Y190">
        <v>11.701574000000001</v>
      </c>
      <c r="Z190">
        <v>11.709044</v>
      </c>
      <c r="AA190">
        <v>11.717079</v>
      </c>
      <c r="AB190">
        <v>11.724867</v>
      </c>
      <c r="AC190">
        <v>11.732378000000001</v>
      </c>
      <c r="AD190">
        <v>11.739262999999999</v>
      </c>
      <c r="AE190">
        <v>11.745124000000001</v>
      </c>
      <c r="AF190">
        <v>11.748412</v>
      </c>
      <c r="AG190">
        <v>11.751685999999999</v>
      </c>
      <c r="AH190">
        <v>11.755027</v>
      </c>
      <c r="AI190">
        <v>11.758445999999999</v>
      </c>
      <c r="AJ190" s="34">
        <v>8.9999999999999993E-3</v>
      </c>
    </row>
    <row r="191" spans="1:36">
      <c r="A191" t="s">
        <v>742</v>
      </c>
    </row>
    <row r="192" spans="1:36">
      <c r="A192" t="s">
        <v>373</v>
      </c>
      <c r="B192" t="s">
        <v>890</v>
      </c>
      <c r="C192" t="s">
        <v>1544</v>
      </c>
      <c r="D192" t="s">
        <v>801</v>
      </c>
      <c r="E192">
        <v>6.2664350000000004</v>
      </c>
      <c r="F192">
        <v>6.3500719999999999</v>
      </c>
      <c r="G192">
        <v>6.4488099999999999</v>
      </c>
      <c r="H192">
        <v>6.5709730000000004</v>
      </c>
      <c r="I192">
        <v>6.7225659999999996</v>
      </c>
      <c r="J192">
        <v>6.8980680000000003</v>
      </c>
      <c r="K192">
        <v>7.0878949999999996</v>
      </c>
      <c r="L192">
        <v>7.28423</v>
      </c>
      <c r="M192">
        <v>7.3844440000000002</v>
      </c>
      <c r="N192">
        <v>7.5307510000000004</v>
      </c>
      <c r="O192">
        <v>7.6547980000000004</v>
      </c>
      <c r="P192">
        <v>7.7650480000000002</v>
      </c>
      <c r="Q192">
        <v>7.8306269999999998</v>
      </c>
      <c r="R192">
        <v>7.8389300000000004</v>
      </c>
      <c r="S192">
        <v>7.8453710000000001</v>
      </c>
      <c r="T192">
        <v>7.8463669999999999</v>
      </c>
      <c r="U192">
        <v>7.8498950000000001</v>
      </c>
      <c r="V192">
        <v>7.8529020000000003</v>
      </c>
      <c r="W192">
        <v>7.8539510000000003</v>
      </c>
      <c r="X192">
        <v>7.8533819999999999</v>
      </c>
      <c r="Y192">
        <v>7.8537749999999997</v>
      </c>
      <c r="Z192">
        <v>7.8543649999999996</v>
      </c>
      <c r="AA192">
        <v>7.8550740000000001</v>
      </c>
      <c r="AB192">
        <v>7.855283</v>
      </c>
      <c r="AC192">
        <v>7.8570219999999997</v>
      </c>
      <c r="AD192">
        <v>7.8592599999999999</v>
      </c>
      <c r="AE192">
        <v>7.8603730000000001</v>
      </c>
      <c r="AF192">
        <v>7.8636970000000002</v>
      </c>
      <c r="AG192">
        <v>7.868252</v>
      </c>
      <c r="AH192">
        <v>7.8732090000000001</v>
      </c>
      <c r="AI192">
        <v>7.8787580000000004</v>
      </c>
      <c r="AJ192" s="34">
        <v>8.0000000000000002E-3</v>
      </c>
    </row>
    <row r="193" spans="1:36">
      <c r="A193" t="s">
        <v>302</v>
      </c>
      <c r="B193" t="s">
        <v>891</v>
      </c>
      <c r="C193" t="s">
        <v>1545</v>
      </c>
      <c r="D193" t="s">
        <v>803</v>
      </c>
      <c r="E193">
        <v>6.0031239999999997</v>
      </c>
      <c r="F193">
        <v>6.1428630000000002</v>
      </c>
      <c r="G193">
        <v>6.2136120000000004</v>
      </c>
      <c r="H193">
        <v>6.306432</v>
      </c>
      <c r="I193">
        <v>6.4257289999999996</v>
      </c>
      <c r="J193">
        <v>6.5697559999999999</v>
      </c>
      <c r="K193">
        <v>6.7214070000000001</v>
      </c>
      <c r="L193">
        <v>6.8877560000000004</v>
      </c>
      <c r="M193">
        <v>6.9575529999999999</v>
      </c>
      <c r="N193">
        <v>7.0948460000000004</v>
      </c>
      <c r="O193">
        <v>7.2188509999999999</v>
      </c>
      <c r="P193">
        <v>7.322559</v>
      </c>
      <c r="Q193">
        <v>7.3866690000000004</v>
      </c>
      <c r="R193">
        <v>7.397716</v>
      </c>
      <c r="S193">
        <v>7.4043020000000004</v>
      </c>
      <c r="T193">
        <v>7.4058250000000001</v>
      </c>
      <c r="U193">
        <v>7.4069539999999998</v>
      </c>
      <c r="V193">
        <v>7.4070970000000003</v>
      </c>
      <c r="W193">
        <v>7.4063670000000004</v>
      </c>
      <c r="X193">
        <v>7.4057469999999999</v>
      </c>
      <c r="Y193">
        <v>7.4052239999999996</v>
      </c>
      <c r="Z193">
        <v>7.4047689999999999</v>
      </c>
      <c r="AA193">
        <v>7.4043939999999999</v>
      </c>
      <c r="AB193">
        <v>7.4040840000000001</v>
      </c>
      <c r="AC193">
        <v>7.4038519999999997</v>
      </c>
      <c r="AD193">
        <v>7.4036949999999999</v>
      </c>
      <c r="AE193">
        <v>7.4036099999999996</v>
      </c>
      <c r="AF193">
        <v>7.4035780000000004</v>
      </c>
      <c r="AG193">
        <v>7.4020890000000001</v>
      </c>
      <c r="AH193">
        <v>7.4055390000000001</v>
      </c>
      <c r="AI193">
        <v>7.4100239999999999</v>
      </c>
      <c r="AJ193" s="34">
        <v>7.0000000000000001E-3</v>
      </c>
    </row>
    <row r="194" spans="1:36">
      <c r="A194" t="s">
        <v>285</v>
      </c>
      <c r="B194" t="s">
        <v>892</v>
      </c>
      <c r="C194" t="s">
        <v>1546</v>
      </c>
      <c r="D194" t="s">
        <v>803</v>
      </c>
      <c r="E194">
        <v>6.2969480000000004</v>
      </c>
      <c r="F194">
        <v>6.4553209999999996</v>
      </c>
      <c r="G194">
        <v>6.547517</v>
      </c>
      <c r="H194">
        <v>6.6694560000000003</v>
      </c>
      <c r="I194">
        <v>6.8175850000000002</v>
      </c>
      <c r="J194">
        <v>6.9855929999999997</v>
      </c>
      <c r="K194">
        <v>7.1368499999999999</v>
      </c>
      <c r="L194">
        <v>7.2892270000000003</v>
      </c>
      <c r="M194">
        <v>7.3254159999999997</v>
      </c>
      <c r="N194">
        <v>7.4167230000000002</v>
      </c>
      <c r="O194">
        <v>7.4950469999999996</v>
      </c>
      <c r="P194">
        <v>7.5596410000000001</v>
      </c>
      <c r="Q194">
        <v>7.5861280000000004</v>
      </c>
      <c r="R194">
        <v>7.4815779999999998</v>
      </c>
      <c r="S194">
        <v>7.4810639999999999</v>
      </c>
      <c r="T194">
        <v>7.4843029999999997</v>
      </c>
      <c r="U194">
        <v>7.49085</v>
      </c>
      <c r="V194">
        <v>7.4998100000000001</v>
      </c>
      <c r="W194">
        <v>7.5091450000000002</v>
      </c>
      <c r="X194">
        <v>7.5156910000000003</v>
      </c>
      <c r="Y194">
        <v>7.5252400000000002</v>
      </c>
      <c r="Z194">
        <v>7.5332790000000003</v>
      </c>
      <c r="AA194">
        <v>7.5393489999999996</v>
      </c>
      <c r="AB194">
        <v>7.543577</v>
      </c>
      <c r="AC194">
        <v>7.5468140000000004</v>
      </c>
      <c r="AD194">
        <v>7.5477869999999996</v>
      </c>
      <c r="AE194">
        <v>7.5393439999999998</v>
      </c>
      <c r="AF194">
        <v>7.5347730000000004</v>
      </c>
      <c r="AG194">
        <v>7.5302020000000001</v>
      </c>
      <c r="AH194">
        <v>7.5259919999999996</v>
      </c>
      <c r="AI194">
        <v>7.5209999999999999</v>
      </c>
      <c r="AJ194" s="34">
        <v>6.0000000000000001E-3</v>
      </c>
    </row>
    <row r="195" spans="1:36">
      <c r="A195" t="s">
        <v>283</v>
      </c>
      <c r="B195" t="s">
        <v>893</v>
      </c>
      <c r="C195" t="s">
        <v>1547</v>
      </c>
      <c r="D195" t="s">
        <v>801</v>
      </c>
      <c r="E195">
        <v>5.6628550000000004</v>
      </c>
      <c r="F195">
        <v>5.821453</v>
      </c>
      <c r="G195">
        <v>5.9459470000000003</v>
      </c>
      <c r="H195">
        <v>6.0998049999999999</v>
      </c>
      <c r="I195">
        <v>6.2812190000000001</v>
      </c>
      <c r="J195">
        <v>6.4793310000000002</v>
      </c>
      <c r="K195">
        <v>6.6858760000000004</v>
      </c>
      <c r="L195">
        <v>6.8888360000000004</v>
      </c>
      <c r="M195">
        <v>6.9769750000000004</v>
      </c>
      <c r="N195">
        <v>7.1260250000000003</v>
      </c>
      <c r="O195">
        <v>7.2569549999999996</v>
      </c>
      <c r="P195">
        <v>7.3725449999999997</v>
      </c>
      <c r="Q195">
        <v>7.4401700000000002</v>
      </c>
      <c r="R195">
        <v>7.451918</v>
      </c>
      <c r="S195">
        <v>7.4562359999999996</v>
      </c>
      <c r="T195">
        <v>7.4498439999999997</v>
      </c>
      <c r="U195">
        <v>7.4422439999999996</v>
      </c>
      <c r="V195">
        <v>7.435638</v>
      </c>
      <c r="W195">
        <v>7.4291200000000002</v>
      </c>
      <c r="X195">
        <v>7.4267130000000003</v>
      </c>
      <c r="Y195">
        <v>7.4266199999999998</v>
      </c>
      <c r="Z195">
        <v>7.4239889999999997</v>
      </c>
      <c r="AA195">
        <v>7.4202690000000002</v>
      </c>
      <c r="AB195">
        <v>7.4175060000000004</v>
      </c>
      <c r="AC195">
        <v>7.3938889999999997</v>
      </c>
      <c r="AD195">
        <v>7.3910039999999997</v>
      </c>
      <c r="AE195">
        <v>7.3840209999999997</v>
      </c>
      <c r="AF195">
        <v>7.3824940000000003</v>
      </c>
      <c r="AG195">
        <v>7.3827090000000002</v>
      </c>
      <c r="AH195">
        <v>7.3892049999999996</v>
      </c>
      <c r="AI195">
        <v>7.3951840000000004</v>
      </c>
      <c r="AJ195" s="34">
        <v>8.9999999999999993E-3</v>
      </c>
    </row>
    <row r="196" spans="1:36">
      <c r="A196" t="s">
        <v>513</v>
      </c>
      <c r="B196" t="s">
        <v>894</v>
      </c>
      <c r="C196" t="s">
        <v>1548</v>
      </c>
      <c r="D196" t="s">
        <v>803</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t="s">
        <v>17</v>
      </c>
    </row>
    <row r="197" spans="1:36">
      <c r="A197" t="s">
        <v>515</v>
      </c>
      <c r="B197" t="s">
        <v>895</v>
      </c>
      <c r="C197" t="s">
        <v>1549</v>
      </c>
      <c r="D197" t="s">
        <v>801</v>
      </c>
      <c r="E197">
        <v>7.5361419999999999</v>
      </c>
      <c r="F197">
        <v>10.49127</v>
      </c>
      <c r="G197">
        <v>10.591222999999999</v>
      </c>
      <c r="H197">
        <v>10.722814</v>
      </c>
      <c r="I197">
        <v>10.883557</v>
      </c>
      <c r="J197">
        <v>11.083766000000001</v>
      </c>
      <c r="K197">
        <v>11.323812</v>
      </c>
      <c r="L197">
        <v>11.569228000000001</v>
      </c>
      <c r="M197">
        <v>11.679626000000001</v>
      </c>
      <c r="N197">
        <v>11.876716</v>
      </c>
      <c r="O197">
        <v>12.063348</v>
      </c>
      <c r="P197">
        <v>12.23394</v>
      </c>
      <c r="Q197">
        <v>12.331873999999999</v>
      </c>
      <c r="R197">
        <v>12.343351999999999</v>
      </c>
      <c r="S197">
        <v>12.351760000000001</v>
      </c>
      <c r="T197">
        <v>12.352591</v>
      </c>
      <c r="U197">
        <v>12.351801999999999</v>
      </c>
      <c r="V197">
        <v>12.350061999999999</v>
      </c>
      <c r="W197">
        <v>12.347828</v>
      </c>
      <c r="X197">
        <v>12.345435999999999</v>
      </c>
      <c r="Y197">
        <v>12.342902</v>
      </c>
      <c r="Z197">
        <v>12.340039000000001</v>
      </c>
      <c r="AA197">
        <v>12.336753</v>
      </c>
      <c r="AB197">
        <v>12.333594</v>
      </c>
      <c r="AC197">
        <v>12.330715</v>
      </c>
      <c r="AD197">
        <v>12.328015000000001</v>
      </c>
      <c r="AE197">
        <v>12.325491</v>
      </c>
      <c r="AF197">
        <v>12.323079999999999</v>
      </c>
      <c r="AG197">
        <v>12.320777</v>
      </c>
      <c r="AH197">
        <v>12.318592000000001</v>
      </c>
      <c r="AI197">
        <v>12.316513</v>
      </c>
      <c r="AJ197" s="34">
        <v>1.7000000000000001E-2</v>
      </c>
    </row>
    <row r="198" spans="1:36">
      <c r="A198" t="s">
        <v>519</v>
      </c>
      <c r="B198" t="s">
        <v>896</v>
      </c>
      <c r="C198" t="s">
        <v>1550</v>
      </c>
      <c r="D198" t="s">
        <v>801</v>
      </c>
      <c r="E198">
        <v>7.8577649999999997</v>
      </c>
      <c r="F198">
        <v>8.6946449999999995</v>
      </c>
      <c r="G198">
        <v>8.8288469999999997</v>
      </c>
      <c r="H198">
        <v>8.9995770000000004</v>
      </c>
      <c r="I198">
        <v>9.2102260000000005</v>
      </c>
      <c r="J198">
        <v>9.4538180000000001</v>
      </c>
      <c r="K198">
        <v>9.6793060000000004</v>
      </c>
      <c r="L198">
        <v>9.9177680000000006</v>
      </c>
      <c r="M198">
        <v>10.029356999999999</v>
      </c>
      <c r="N198">
        <v>10.21191</v>
      </c>
      <c r="O198">
        <v>10.361886</v>
      </c>
      <c r="P198">
        <v>10.496637</v>
      </c>
      <c r="Q198">
        <v>10.574024</v>
      </c>
      <c r="R198">
        <v>10.577456</v>
      </c>
      <c r="S198">
        <v>10.576369</v>
      </c>
      <c r="T198">
        <v>10.574172000000001</v>
      </c>
      <c r="U198">
        <v>10.57136</v>
      </c>
      <c r="V198">
        <v>10.568838</v>
      </c>
      <c r="W198">
        <v>10.566668999999999</v>
      </c>
      <c r="X198">
        <v>10.56484</v>
      </c>
      <c r="Y198">
        <v>10.563416999999999</v>
      </c>
      <c r="Z198">
        <v>10.562293</v>
      </c>
      <c r="AA198">
        <v>10.561572999999999</v>
      </c>
      <c r="AB198">
        <v>10.52332</v>
      </c>
      <c r="AC198">
        <v>10.527604</v>
      </c>
      <c r="AD198">
        <v>10.533288000000001</v>
      </c>
      <c r="AE198">
        <v>10.540594</v>
      </c>
      <c r="AF198">
        <v>10.549569999999999</v>
      </c>
      <c r="AG198">
        <v>10.560122</v>
      </c>
      <c r="AH198">
        <v>10.572075999999999</v>
      </c>
      <c r="AI198">
        <v>10.584902</v>
      </c>
      <c r="AJ198" s="34">
        <v>0.01</v>
      </c>
    </row>
    <row r="199" spans="1:36">
      <c r="A199" t="s">
        <v>517</v>
      </c>
      <c r="B199" t="s">
        <v>897</v>
      </c>
      <c r="C199" t="s">
        <v>1551</v>
      </c>
      <c r="D199" t="s">
        <v>803</v>
      </c>
      <c r="E199">
        <v>8.6751290000000001</v>
      </c>
      <c r="F199">
        <v>9.0074129999999997</v>
      </c>
      <c r="G199">
        <v>9.0949849999999994</v>
      </c>
      <c r="H199">
        <v>9.2309789999999996</v>
      </c>
      <c r="I199">
        <v>9.3916690000000003</v>
      </c>
      <c r="J199">
        <v>9.5847650000000009</v>
      </c>
      <c r="K199">
        <v>9.7810810000000004</v>
      </c>
      <c r="L199">
        <v>9.9967290000000002</v>
      </c>
      <c r="M199">
        <v>10.062555</v>
      </c>
      <c r="N199">
        <v>10.242454</v>
      </c>
      <c r="O199">
        <v>10.400725</v>
      </c>
      <c r="P199">
        <v>10.540106</v>
      </c>
      <c r="Q199">
        <v>10.641733</v>
      </c>
      <c r="R199">
        <v>10.692719</v>
      </c>
      <c r="S199">
        <v>10.697984999999999</v>
      </c>
      <c r="T199">
        <v>10.695501999999999</v>
      </c>
      <c r="U199">
        <v>10.693368</v>
      </c>
      <c r="V199">
        <v>10.691483</v>
      </c>
      <c r="W199">
        <v>10.689863000000001</v>
      </c>
      <c r="X199">
        <v>10.688476</v>
      </c>
      <c r="Y199">
        <v>10.687289</v>
      </c>
      <c r="Z199">
        <v>10.686258</v>
      </c>
      <c r="AA199">
        <v>10.685371999999999</v>
      </c>
      <c r="AB199">
        <v>10.684616</v>
      </c>
      <c r="AC199">
        <v>10.683986000000001</v>
      </c>
      <c r="AD199">
        <v>10.683475</v>
      </c>
      <c r="AE199">
        <v>10.683066</v>
      </c>
      <c r="AF199">
        <v>10.682739</v>
      </c>
      <c r="AG199">
        <v>10.682478</v>
      </c>
      <c r="AH199">
        <v>10.682299</v>
      </c>
      <c r="AI199">
        <v>10.685420000000001</v>
      </c>
      <c r="AJ199" s="34">
        <v>7.0000000000000001E-3</v>
      </c>
    </row>
    <row r="200" spans="1:36">
      <c r="A200" t="s">
        <v>521</v>
      </c>
      <c r="B200" t="s">
        <v>898</v>
      </c>
      <c r="C200" t="s">
        <v>1552</v>
      </c>
      <c r="D200" t="s">
        <v>801</v>
      </c>
      <c r="E200">
        <v>6.2527379999999999</v>
      </c>
      <c r="F200">
        <v>6.8571939999999998</v>
      </c>
      <c r="G200">
        <v>6.8571949999999999</v>
      </c>
      <c r="H200">
        <v>6.8571939999999998</v>
      </c>
      <c r="I200">
        <v>6.8571939999999998</v>
      </c>
      <c r="J200">
        <v>6.8571939999999998</v>
      </c>
      <c r="K200">
        <v>6.8571939999999998</v>
      </c>
      <c r="L200">
        <v>6.8571939999999998</v>
      </c>
      <c r="M200">
        <v>6.8571939999999998</v>
      </c>
      <c r="N200">
        <v>6.8571939999999998</v>
      </c>
      <c r="O200">
        <v>6.8571949999999999</v>
      </c>
      <c r="P200">
        <v>6.8571939999999998</v>
      </c>
      <c r="Q200">
        <v>6.8571939999999998</v>
      </c>
      <c r="R200">
        <v>6.8571939999999998</v>
      </c>
      <c r="S200">
        <v>6.8571939999999998</v>
      </c>
      <c r="T200">
        <v>6.8571939999999998</v>
      </c>
      <c r="U200">
        <v>6.8571939999999998</v>
      </c>
      <c r="V200">
        <v>6.8571939999999998</v>
      </c>
      <c r="W200">
        <v>6.8571949999999999</v>
      </c>
      <c r="X200">
        <v>6.8571939999999998</v>
      </c>
      <c r="Y200">
        <v>6.8571939999999998</v>
      </c>
      <c r="Z200">
        <v>6.8571939999999998</v>
      </c>
      <c r="AA200">
        <v>6.8571939999999998</v>
      </c>
      <c r="AB200">
        <v>6.8571939999999998</v>
      </c>
      <c r="AC200">
        <v>6.8571929999999996</v>
      </c>
      <c r="AD200">
        <v>6.8571939999999998</v>
      </c>
      <c r="AE200">
        <v>6.8571939999999998</v>
      </c>
      <c r="AF200">
        <v>6.8571949999999999</v>
      </c>
      <c r="AG200">
        <v>6.8571939999999998</v>
      </c>
      <c r="AH200">
        <v>6.8571939999999998</v>
      </c>
      <c r="AI200">
        <v>6.8571939999999998</v>
      </c>
      <c r="AJ200" s="34">
        <v>3.0000000000000001E-3</v>
      </c>
    </row>
    <row r="201" spans="1:36">
      <c r="A201" t="s">
        <v>834</v>
      </c>
      <c r="B201" t="s">
        <v>899</v>
      </c>
      <c r="C201" t="s">
        <v>1553</v>
      </c>
      <c r="E201">
        <v>6.2572460000000003</v>
      </c>
      <c r="F201">
        <v>6.3427699999999998</v>
      </c>
      <c r="G201">
        <v>6.4424039999999998</v>
      </c>
      <c r="H201">
        <v>6.5654269999999997</v>
      </c>
      <c r="I201">
        <v>6.7177360000000004</v>
      </c>
      <c r="J201">
        <v>6.8936919999999997</v>
      </c>
      <c r="K201">
        <v>7.0838029999999996</v>
      </c>
      <c r="L201">
        <v>7.2802819999999997</v>
      </c>
      <c r="M201">
        <v>7.3803789999999996</v>
      </c>
      <c r="N201">
        <v>7.5267030000000004</v>
      </c>
      <c r="O201">
        <v>7.6507740000000002</v>
      </c>
      <c r="P201">
        <v>7.7609940000000002</v>
      </c>
      <c r="Q201">
        <v>7.8264440000000004</v>
      </c>
      <c r="R201">
        <v>7.8345799999999999</v>
      </c>
      <c r="S201">
        <v>7.8407939999999998</v>
      </c>
      <c r="T201">
        <v>7.8414479999999998</v>
      </c>
      <c r="U201">
        <v>7.8445879999999999</v>
      </c>
      <c r="V201">
        <v>7.8471830000000002</v>
      </c>
      <c r="W201">
        <v>7.8478539999999999</v>
      </c>
      <c r="X201">
        <v>7.8469280000000001</v>
      </c>
      <c r="Y201">
        <v>7.8468770000000001</v>
      </c>
      <c r="Z201">
        <v>7.8469309999999997</v>
      </c>
      <c r="AA201">
        <v>7.846997</v>
      </c>
      <c r="AB201">
        <v>7.846527</v>
      </c>
      <c r="AC201">
        <v>7.84701</v>
      </c>
      <c r="AD201">
        <v>7.8482560000000001</v>
      </c>
      <c r="AE201">
        <v>7.8481839999999998</v>
      </c>
      <c r="AF201">
        <v>7.8502999999999998</v>
      </c>
      <c r="AG201">
        <v>7.8536149999999996</v>
      </c>
      <c r="AH201">
        <v>7.8573539999999999</v>
      </c>
      <c r="AI201">
        <v>7.8615880000000002</v>
      </c>
      <c r="AJ201" s="34">
        <v>8.0000000000000002E-3</v>
      </c>
    </row>
    <row r="202" spans="1:36">
      <c r="A202" t="s">
        <v>836</v>
      </c>
      <c r="B202" t="s">
        <v>900</v>
      </c>
      <c r="C202" t="s">
        <v>1554</v>
      </c>
      <c r="E202">
        <v>7.6005520000000004</v>
      </c>
      <c r="F202">
        <v>7.7448100000000002</v>
      </c>
      <c r="G202">
        <v>7.7984179999999999</v>
      </c>
      <c r="H202">
        <v>7.9240930000000001</v>
      </c>
      <c r="I202">
        <v>8.1204750000000008</v>
      </c>
      <c r="J202">
        <v>8.3556380000000008</v>
      </c>
      <c r="K202">
        <v>8.6110620000000004</v>
      </c>
      <c r="L202">
        <v>8.8968889999999998</v>
      </c>
      <c r="M202">
        <v>9.0684109999999993</v>
      </c>
      <c r="N202">
        <v>9.2839899999999993</v>
      </c>
      <c r="O202">
        <v>9.4586810000000003</v>
      </c>
      <c r="P202">
        <v>9.6130429999999993</v>
      </c>
      <c r="Q202">
        <v>9.6999359999999992</v>
      </c>
      <c r="R202">
        <v>9.7199050000000007</v>
      </c>
      <c r="S202">
        <v>9.7401199999999992</v>
      </c>
      <c r="T202">
        <v>9.7502650000000006</v>
      </c>
      <c r="U202">
        <v>9.7553870000000007</v>
      </c>
      <c r="V202">
        <v>9.7669490000000003</v>
      </c>
      <c r="W202">
        <v>9.7875510000000006</v>
      </c>
      <c r="X202">
        <v>9.7904140000000002</v>
      </c>
      <c r="Y202">
        <v>9.7858309999999999</v>
      </c>
      <c r="Z202">
        <v>9.7924319999999998</v>
      </c>
      <c r="AA202">
        <v>9.8092039999999994</v>
      </c>
      <c r="AB202">
        <v>9.8243899999999993</v>
      </c>
      <c r="AC202">
        <v>9.8458670000000001</v>
      </c>
      <c r="AD202">
        <v>9.8725470000000008</v>
      </c>
      <c r="AE202">
        <v>9.8889309999999995</v>
      </c>
      <c r="AF202">
        <v>9.9205079999999999</v>
      </c>
      <c r="AG202">
        <v>9.9537700000000005</v>
      </c>
      <c r="AH202">
        <v>9.964264</v>
      </c>
      <c r="AI202">
        <v>9.9811899999999998</v>
      </c>
      <c r="AJ202" s="34">
        <v>8.9999999999999993E-3</v>
      </c>
    </row>
    <row r="203" spans="1:36">
      <c r="A203" t="s">
        <v>901</v>
      </c>
    </row>
    <row r="204" spans="1:36">
      <c r="A204" t="s">
        <v>717</v>
      </c>
    </row>
    <row r="205" spans="1:36">
      <c r="A205" t="s">
        <v>373</v>
      </c>
      <c r="B205" t="s">
        <v>902</v>
      </c>
      <c r="C205" t="s">
        <v>1555</v>
      </c>
      <c r="D205" t="s">
        <v>469</v>
      </c>
      <c r="E205">
        <v>147.36698899999999</v>
      </c>
      <c r="F205">
        <v>162.874405</v>
      </c>
      <c r="G205">
        <v>174.73065199999999</v>
      </c>
      <c r="H205">
        <v>180.52432300000001</v>
      </c>
      <c r="I205">
        <v>187.83528100000001</v>
      </c>
      <c r="J205">
        <v>193.86938499999999</v>
      </c>
      <c r="K205">
        <v>193.94555700000001</v>
      </c>
      <c r="L205">
        <v>191.041031</v>
      </c>
      <c r="M205">
        <v>192.70813000000001</v>
      </c>
      <c r="N205">
        <v>193.46637000000001</v>
      </c>
      <c r="O205">
        <v>192.29011499999999</v>
      </c>
      <c r="P205">
        <v>192.50157200000001</v>
      </c>
      <c r="Q205">
        <v>193.21283</v>
      </c>
      <c r="R205">
        <v>193.40211500000001</v>
      </c>
      <c r="S205">
        <v>193.70794699999999</v>
      </c>
      <c r="T205">
        <v>194.59094200000001</v>
      </c>
      <c r="U205">
        <v>193.81104999999999</v>
      </c>
      <c r="V205">
        <v>192.37344400000001</v>
      </c>
      <c r="W205">
        <v>192.27671799999999</v>
      </c>
      <c r="X205">
        <v>192.19929500000001</v>
      </c>
      <c r="Y205">
        <v>191.45024100000001</v>
      </c>
      <c r="Z205">
        <v>190.30789200000001</v>
      </c>
      <c r="AA205">
        <v>189.15933200000001</v>
      </c>
      <c r="AB205">
        <v>188.110794</v>
      </c>
      <c r="AC205">
        <v>187.20150799999999</v>
      </c>
      <c r="AD205">
        <v>187.95594800000001</v>
      </c>
      <c r="AE205">
        <v>186.52847299999999</v>
      </c>
      <c r="AF205">
        <v>184.698151</v>
      </c>
      <c r="AG205">
        <v>185.01487700000001</v>
      </c>
      <c r="AH205">
        <v>182.92906199999999</v>
      </c>
      <c r="AI205">
        <v>180.58569299999999</v>
      </c>
      <c r="AJ205" s="34">
        <v>7.0000000000000001E-3</v>
      </c>
    </row>
    <row r="206" spans="1:36">
      <c r="A206" t="s">
        <v>302</v>
      </c>
      <c r="B206" t="s">
        <v>903</v>
      </c>
      <c r="C206" t="s">
        <v>1556</v>
      </c>
      <c r="D206" t="s">
        <v>469</v>
      </c>
      <c r="E206">
        <v>36.340527000000002</v>
      </c>
      <c r="F206">
        <v>41.152985000000001</v>
      </c>
      <c r="G206">
        <v>45.466510999999997</v>
      </c>
      <c r="H206">
        <v>48.275089000000001</v>
      </c>
      <c r="I206">
        <v>51.582748000000002</v>
      </c>
      <c r="J206">
        <v>54.672806000000001</v>
      </c>
      <c r="K206">
        <v>55.909843000000002</v>
      </c>
      <c r="L206">
        <v>56.316150999999998</v>
      </c>
      <c r="M206">
        <v>58.327072000000001</v>
      </c>
      <c r="N206">
        <v>59.902965999999999</v>
      </c>
      <c r="O206">
        <v>60.703434000000001</v>
      </c>
      <c r="P206">
        <v>62.242939</v>
      </c>
      <c r="Q206">
        <v>63.795490000000001</v>
      </c>
      <c r="R206">
        <v>65.216812000000004</v>
      </c>
      <c r="S206">
        <v>66.619422999999998</v>
      </c>
      <c r="T206">
        <v>68.357330000000005</v>
      </c>
      <c r="U206">
        <v>69.528632999999999</v>
      </c>
      <c r="V206">
        <v>70.507216999999997</v>
      </c>
      <c r="W206">
        <v>72.067085000000006</v>
      </c>
      <c r="X206">
        <v>73.386893999999998</v>
      </c>
      <c r="Y206">
        <v>74.481773000000004</v>
      </c>
      <c r="Z206">
        <v>75.407905999999997</v>
      </c>
      <c r="AA206">
        <v>75.941940000000002</v>
      </c>
      <c r="AB206">
        <v>76.724884000000003</v>
      </c>
      <c r="AC206">
        <v>77.526398</v>
      </c>
      <c r="AD206">
        <v>78.944419999999994</v>
      </c>
      <c r="AE206">
        <v>79.472167999999996</v>
      </c>
      <c r="AF206">
        <v>79.682343000000003</v>
      </c>
      <c r="AG206">
        <v>81.240600999999998</v>
      </c>
      <c r="AH206">
        <v>81.383301000000003</v>
      </c>
      <c r="AI206">
        <v>81.700012000000001</v>
      </c>
      <c r="AJ206" s="34">
        <v>2.7E-2</v>
      </c>
    </row>
    <row r="207" spans="1:36">
      <c r="A207" t="s">
        <v>285</v>
      </c>
      <c r="B207" t="s">
        <v>904</v>
      </c>
      <c r="C207" t="s">
        <v>1557</v>
      </c>
      <c r="D207" t="s">
        <v>469</v>
      </c>
      <c r="E207">
        <v>0.21667700000000001</v>
      </c>
      <c r="F207">
        <v>0.24865499999999999</v>
      </c>
      <c r="G207">
        <v>0.276916</v>
      </c>
      <c r="H207">
        <v>0.296933</v>
      </c>
      <c r="I207">
        <v>0.32085599999999997</v>
      </c>
      <c r="J207">
        <v>0.34393200000000002</v>
      </c>
      <c r="K207">
        <v>0.35781400000000002</v>
      </c>
      <c r="L207">
        <v>0.36676199999999998</v>
      </c>
      <c r="M207">
        <v>0.38459199999999999</v>
      </c>
      <c r="N207">
        <v>0.40217999999999998</v>
      </c>
      <c r="O207">
        <v>0.415188</v>
      </c>
      <c r="P207">
        <v>0.43269800000000003</v>
      </c>
      <c r="Q207">
        <v>0.45240000000000002</v>
      </c>
      <c r="R207">
        <v>0.47218100000000002</v>
      </c>
      <c r="S207">
        <v>0.49300300000000002</v>
      </c>
      <c r="T207">
        <v>0.51601799999999998</v>
      </c>
      <c r="U207">
        <v>0.53563700000000003</v>
      </c>
      <c r="V207">
        <v>0.55433500000000002</v>
      </c>
      <c r="W207">
        <v>0.57802399999999998</v>
      </c>
      <c r="X207">
        <v>0.60235700000000003</v>
      </c>
      <c r="Y207">
        <v>0.62575700000000001</v>
      </c>
      <c r="Z207">
        <v>0.65046199999999998</v>
      </c>
      <c r="AA207">
        <v>0.67674199999999995</v>
      </c>
      <c r="AB207">
        <v>0.702206</v>
      </c>
      <c r="AC207">
        <v>0.72930200000000001</v>
      </c>
      <c r="AD207">
        <v>0.76510900000000004</v>
      </c>
      <c r="AE207">
        <v>0.79286599999999996</v>
      </c>
      <c r="AF207">
        <v>0.81970200000000004</v>
      </c>
      <c r="AG207">
        <v>0.85739699999999996</v>
      </c>
      <c r="AH207">
        <v>0.88599499999999998</v>
      </c>
      <c r="AI207">
        <v>0.913358</v>
      </c>
      <c r="AJ207" s="34">
        <v>4.9000000000000002E-2</v>
      </c>
    </row>
    <row r="208" spans="1:36">
      <c r="A208" t="s">
        <v>283</v>
      </c>
      <c r="B208" t="s">
        <v>905</v>
      </c>
      <c r="C208" t="s">
        <v>1558</v>
      </c>
      <c r="D208" t="s">
        <v>469</v>
      </c>
      <c r="E208">
        <v>0.10786</v>
      </c>
      <c r="F208">
        <v>0.11931600000000001</v>
      </c>
      <c r="G208">
        <v>0.12817400000000001</v>
      </c>
      <c r="H208">
        <v>0.132655</v>
      </c>
      <c r="I208">
        <v>0.138493</v>
      </c>
      <c r="J208">
        <v>0.14356099999999999</v>
      </c>
      <c r="K208">
        <v>0.14452699999999999</v>
      </c>
      <c r="L208">
        <v>0.14341400000000001</v>
      </c>
      <c r="M208">
        <v>0.146093</v>
      </c>
      <c r="N208">
        <v>0.14843200000000001</v>
      </c>
      <c r="O208">
        <v>0.14888999999999999</v>
      </c>
      <c r="P208">
        <v>0.150783</v>
      </c>
      <c r="Q208">
        <v>0.15320500000000001</v>
      </c>
      <c r="R208">
        <v>0.15541199999999999</v>
      </c>
      <c r="S208">
        <v>0.157724</v>
      </c>
      <c r="T208">
        <v>0.16048499999999999</v>
      </c>
      <c r="U208">
        <v>0.161963</v>
      </c>
      <c r="V208">
        <v>0.16298799999999999</v>
      </c>
      <c r="W208">
        <v>0.16528499999999999</v>
      </c>
      <c r="X208">
        <v>0.16753999999999999</v>
      </c>
      <c r="Y208">
        <v>0.169873</v>
      </c>
      <c r="Z208">
        <v>0.17296700000000001</v>
      </c>
      <c r="AA208">
        <v>0.17641499999999999</v>
      </c>
      <c r="AB208">
        <v>0.17982400000000001</v>
      </c>
      <c r="AC208">
        <v>0.18385199999999999</v>
      </c>
      <c r="AD208">
        <v>0.19009400000000001</v>
      </c>
      <c r="AE208">
        <v>0.19438900000000001</v>
      </c>
      <c r="AF208">
        <v>0.19945099999999999</v>
      </c>
      <c r="AG208">
        <v>0.20738999999999999</v>
      </c>
      <c r="AH208">
        <v>0.21348200000000001</v>
      </c>
      <c r="AI208">
        <v>0.21962999999999999</v>
      </c>
      <c r="AJ208" s="34">
        <v>2.4E-2</v>
      </c>
    </row>
    <row r="209" spans="1:36">
      <c r="A209" t="s">
        <v>513</v>
      </c>
      <c r="B209" t="s">
        <v>906</v>
      </c>
      <c r="C209" t="s">
        <v>1559</v>
      </c>
      <c r="D209" t="s">
        <v>469</v>
      </c>
      <c r="E209">
        <v>23.123978000000001</v>
      </c>
      <c r="F209">
        <v>26.385145000000001</v>
      </c>
      <c r="G209">
        <v>28.895914000000001</v>
      </c>
      <c r="H209">
        <v>30.481784999999999</v>
      </c>
      <c r="I209">
        <v>32.549633</v>
      </c>
      <c r="J209">
        <v>34.448101000000001</v>
      </c>
      <c r="K209">
        <v>35.934238000000001</v>
      </c>
      <c r="L209">
        <v>36.997703999999999</v>
      </c>
      <c r="M209">
        <v>38.406609000000003</v>
      </c>
      <c r="N209">
        <v>40.438293000000002</v>
      </c>
      <c r="O209">
        <v>41.426582000000003</v>
      </c>
      <c r="P209">
        <v>43.097050000000003</v>
      </c>
      <c r="Q209">
        <v>45.263236999999997</v>
      </c>
      <c r="R209">
        <v>47.615958999999997</v>
      </c>
      <c r="S209">
        <v>50.032466999999997</v>
      </c>
      <c r="T209">
        <v>52.368079999999999</v>
      </c>
      <c r="U209">
        <v>54.359116</v>
      </c>
      <c r="V209">
        <v>56.256672000000002</v>
      </c>
      <c r="W209">
        <v>58.660789000000001</v>
      </c>
      <c r="X209">
        <v>61.130257</v>
      </c>
      <c r="Y209">
        <v>63.504947999999999</v>
      </c>
      <c r="Z209">
        <v>66.663818000000006</v>
      </c>
      <c r="AA209">
        <v>70.541595000000001</v>
      </c>
      <c r="AB209">
        <v>73.195992000000004</v>
      </c>
      <c r="AC209">
        <v>76.020347999999998</v>
      </c>
      <c r="AD209">
        <v>80.059334000000007</v>
      </c>
      <c r="AE209">
        <v>82.963829000000004</v>
      </c>
      <c r="AF209">
        <v>85.771857999999995</v>
      </c>
      <c r="AG209">
        <v>89.210350000000005</v>
      </c>
      <c r="AH209">
        <v>92.185958999999997</v>
      </c>
      <c r="AI209">
        <v>94.388938999999993</v>
      </c>
      <c r="AJ209" s="34">
        <v>4.8000000000000001E-2</v>
      </c>
    </row>
    <row r="210" spans="1:36">
      <c r="A210" t="s">
        <v>515</v>
      </c>
      <c r="B210" t="s">
        <v>907</v>
      </c>
      <c r="C210" t="s">
        <v>1560</v>
      </c>
      <c r="D210" t="s">
        <v>469</v>
      </c>
      <c r="E210">
        <v>0.25462099999999999</v>
      </c>
      <c r="F210">
        <v>0.28985699999999998</v>
      </c>
      <c r="G210">
        <v>0.318909</v>
      </c>
      <c r="H210">
        <v>0.34132000000000001</v>
      </c>
      <c r="I210">
        <v>0.36881900000000001</v>
      </c>
      <c r="J210">
        <v>0.395345</v>
      </c>
      <c r="K210">
        <v>0.411302</v>
      </c>
      <c r="L210">
        <v>0.42158699999999999</v>
      </c>
      <c r="M210">
        <v>0.442083</v>
      </c>
      <c r="N210">
        <v>0.46229900000000002</v>
      </c>
      <c r="O210">
        <v>0.47725200000000001</v>
      </c>
      <c r="P210">
        <v>0.49737999999999999</v>
      </c>
      <c r="Q210">
        <v>0.52002700000000002</v>
      </c>
      <c r="R210">
        <v>0.54276400000000002</v>
      </c>
      <c r="S210">
        <v>0.56669999999999998</v>
      </c>
      <c r="T210">
        <v>0.59315399999999996</v>
      </c>
      <c r="U210">
        <v>0.61570599999999998</v>
      </c>
      <c r="V210">
        <v>0.63719899999999996</v>
      </c>
      <c r="W210">
        <v>0.66442999999999997</v>
      </c>
      <c r="X210">
        <v>0.69240000000000002</v>
      </c>
      <c r="Y210">
        <v>0.71929799999999999</v>
      </c>
      <c r="Z210">
        <v>0.74769600000000003</v>
      </c>
      <c r="AA210">
        <v>0.77790400000000004</v>
      </c>
      <c r="AB210">
        <v>0.807176</v>
      </c>
      <c r="AC210">
        <v>0.83832099999999998</v>
      </c>
      <c r="AD210">
        <v>0.87948000000000004</v>
      </c>
      <c r="AE210">
        <v>0.91138799999999998</v>
      </c>
      <c r="AF210">
        <v>0.94223500000000004</v>
      </c>
      <c r="AG210">
        <v>0.985564</v>
      </c>
      <c r="AH210">
        <v>1.018437</v>
      </c>
      <c r="AI210">
        <v>1.0498909999999999</v>
      </c>
      <c r="AJ210" s="34">
        <v>4.8000000000000001E-2</v>
      </c>
    </row>
    <row r="211" spans="1:36">
      <c r="A211" t="s">
        <v>519</v>
      </c>
      <c r="B211" t="s">
        <v>908</v>
      </c>
      <c r="C211" t="s">
        <v>1561</v>
      </c>
      <c r="D211" t="s">
        <v>469</v>
      </c>
      <c r="E211">
        <v>0.26865299999999998</v>
      </c>
      <c r="F211">
        <v>0.30830200000000002</v>
      </c>
      <c r="G211">
        <v>0.34334100000000001</v>
      </c>
      <c r="H211">
        <v>0.36816100000000002</v>
      </c>
      <c r="I211">
        <v>0.39782299999999998</v>
      </c>
      <c r="J211">
        <v>0.42643399999999998</v>
      </c>
      <c r="K211">
        <v>0.44364599999999998</v>
      </c>
      <c r="L211">
        <v>0.45473999999999998</v>
      </c>
      <c r="M211">
        <v>0.47684700000000002</v>
      </c>
      <c r="N211">
        <v>0.49865300000000001</v>
      </c>
      <c r="O211">
        <v>0.51478199999999996</v>
      </c>
      <c r="P211">
        <v>0.536493</v>
      </c>
      <c r="Q211">
        <v>0.560921</v>
      </c>
      <c r="R211">
        <v>0.58544600000000002</v>
      </c>
      <c r="S211">
        <v>0.61126400000000003</v>
      </c>
      <c r="T211">
        <v>0.63979900000000001</v>
      </c>
      <c r="U211">
        <v>0.66412400000000005</v>
      </c>
      <c r="V211">
        <v>0.687307</v>
      </c>
      <c r="W211">
        <v>0.71667899999999995</v>
      </c>
      <c r="X211">
        <v>0.74684899999999999</v>
      </c>
      <c r="Y211">
        <v>0.77586200000000005</v>
      </c>
      <c r="Z211">
        <v>0.80649300000000002</v>
      </c>
      <c r="AA211">
        <v>0.83907699999999996</v>
      </c>
      <c r="AB211">
        <v>0.87065000000000003</v>
      </c>
      <c r="AC211">
        <v>0.90424499999999997</v>
      </c>
      <c r="AD211">
        <v>0.94864099999999996</v>
      </c>
      <c r="AE211">
        <v>0.98305699999999996</v>
      </c>
      <c r="AF211">
        <v>1.01633</v>
      </c>
      <c r="AG211">
        <v>1.0630660000000001</v>
      </c>
      <c r="AH211">
        <v>1.098525</v>
      </c>
      <c r="AI211">
        <v>1.132452</v>
      </c>
      <c r="AJ211" s="34">
        <v>4.9000000000000002E-2</v>
      </c>
    </row>
    <row r="212" spans="1:36">
      <c r="A212" t="s">
        <v>517</v>
      </c>
      <c r="B212" t="s">
        <v>909</v>
      </c>
      <c r="C212" t="s">
        <v>1562</v>
      </c>
      <c r="D212" t="s">
        <v>469</v>
      </c>
      <c r="E212">
        <v>0.27268399999999998</v>
      </c>
      <c r="F212">
        <v>0.31292700000000001</v>
      </c>
      <c r="G212">
        <v>0.348493</v>
      </c>
      <c r="H212">
        <v>0.37368499999999999</v>
      </c>
      <c r="I212">
        <v>0.40379100000000001</v>
      </c>
      <c r="J212">
        <v>0.43283199999999999</v>
      </c>
      <c r="K212">
        <v>0.45030199999999998</v>
      </c>
      <c r="L212">
        <v>0.461563</v>
      </c>
      <c r="M212">
        <v>0.48400199999999999</v>
      </c>
      <c r="N212">
        <v>0.506135</v>
      </c>
      <c r="O212">
        <v>0.52250600000000003</v>
      </c>
      <c r="P212">
        <v>0.54454199999999997</v>
      </c>
      <c r="Q212">
        <v>0.56933699999999998</v>
      </c>
      <c r="R212">
        <v>0.59423000000000004</v>
      </c>
      <c r="S212">
        <v>0.62043499999999996</v>
      </c>
      <c r="T212">
        <v>0.64939800000000003</v>
      </c>
      <c r="U212">
        <v>0.67408800000000002</v>
      </c>
      <c r="V212">
        <v>0.69761899999999999</v>
      </c>
      <c r="W212">
        <v>0.72743199999999997</v>
      </c>
      <c r="X212">
        <v>0.75805400000000001</v>
      </c>
      <c r="Y212">
        <v>0.78750200000000004</v>
      </c>
      <c r="Z212">
        <v>0.81859300000000002</v>
      </c>
      <c r="AA212">
        <v>0.85166600000000003</v>
      </c>
      <c r="AB212">
        <v>0.88371299999999997</v>
      </c>
      <c r="AC212">
        <v>0.91781199999999996</v>
      </c>
      <c r="AD212">
        <v>0.96287400000000001</v>
      </c>
      <c r="AE212">
        <v>0.99780599999999997</v>
      </c>
      <c r="AF212">
        <v>1.0315780000000001</v>
      </c>
      <c r="AG212">
        <v>1.079016</v>
      </c>
      <c r="AH212">
        <v>1.1150070000000001</v>
      </c>
      <c r="AI212">
        <v>1.1494420000000001</v>
      </c>
      <c r="AJ212" s="34">
        <v>4.9000000000000002E-2</v>
      </c>
    </row>
    <row r="213" spans="1:36">
      <c r="A213" t="s">
        <v>521</v>
      </c>
      <c r="B213" t="s">
        <v>910</v>
      </c>
      <c r="C213" t="s">
        <v>1563</v>
      </c>
      <c r="D213" t="s">
        <v>469</v>
      </c>
      <c r="E213">
        <v>1.3200000000000001E-4</v>
      </c>
      <c r="F213">
        <v>1.47E-4</v>
      </c>
      <c r="G213">
        <v>1.5799999999999999E-4</v>
      </c>
      <c r="H213">
        <v>1.64E-4</v>
      </c>
      <c r="I213">
        <v>1.7100000000000001E-4</v>
      </c>
      <c r="J213">
        <v>1.7699999999999999E-4</v>
      </c>
      <c r="K213">
        <v>1.7799999999999999E-4</v>
      </c>
      <c r="L213">
        <v>1.76E-4</v>
      </c>
      <c r="M213">
        <v>1.7699999999999999E-4</v>
      </c>
      <c r="N213">
        <v>1.7699999999999999E-4</v>
      </c>
      <c r="O213">
        <v>1.75E-4</v>
      </c>
      <c r="P213">
        <v>1.74E-4</v>
      </c>
      <c r="Q213">
        <v>1.73E-4</v>
      </c>
      <c r="R213">
        <v>1.7000000000000001E-4</v>
      </c>
      <c r="S213">
        <v>1.6699999999999999E-4</v>
      </c>
      <c r="T213">
        <v>1.65E-4</v>
      </c>
      <c r="U213">
        <v>1.6100000000000001E-4</v>
      </c>
      <c r="V213">
        <v>1.5699999999999999E-4</v>
      </c>
      <c r="W213">
        <v>1.54E-4</v>
      </c>
      <c r="X213">
        <v>1.5100000000000001E-4</v>
      </c>
      <c r="Y213">
        <v>1.4799999999999999E-4</v>
      </c>
      <c r="Z213">
        <v>1.45E-4</v>
      </c>
      <c r="AA213">
        <v>1.4200000000000001E-4</v>
      </c>
      <c r="AB213">
        <v>1.3899999999999999E-4</v>
      </c>
      <c r="AC213">
        <v>1.36E-4</v>
      </c>
      <c r="AD213">
        <v>1.34E-4</v>
      </c>
      <c r="AE213">
        <v>1.3100000000000001E-4</v>
      </c>
      <c r="AF213">
        <v>1.2799999999999999E-4</v>
      </c>
      <c r="AG213">
        <v>1.26E-4</v>
      </c>
      <c r="AH213">
        <v>1.22E-4</v>
      </c>
      <c r="AI213">
        <v>1.1900000000000001E-4</v>
      </c>
      <c r="AJ213" s="34">
        <v>-4.0000000000000001E-3</v>
      </c>
    </row>
    <row r="214" spans="1:36">
      <c r="A214" t="s">
        <v>728</v>
      </c>
      <c r="B214" t="s">
        <v>911</v>
      </c>
      <c r="C214" t="s">
        <v>1564</v>
      </c>
      <c r="D214" t="s">
        <v>469</v>
      </c>
      <c r="E214">
        <v>207.952133</v>
      </c>
      <c r="F214">
        <v>231.69172699999999</v>
      </c>
      <c r="G214">
        <v>250.50907900000001</v>
      </c>
      <c r="H214">
        <v>260.79406699999998</v>
      </c>
      <c r="I214">
        <v>273.59762599999999</v>
      </c>
      <c r="J214">
        <v>284.73254400000002</v>
      </c>
      <c r="K214">
        <v>287.59738199999998</v>
      </c>
      <c r="L214">
        <v>286.20315599999998</v>
      </c>
      <c r="M214">
        <v>291.37560999999999</v>
      </c>
      <c r="N214">
        <v>295.82556199999999</v>
      </c>
      <c r="O214">
        <v>296.49893200000002</v>
      </c>
      <c r="P214">
        <v>300.003601</v>
      </c>
      <c r="Q214">
        <v>304.52761800000002</v>
      </c>
      <c r="R214">
        <v>308.58505200000002</v>
      </c>
      <c r="S214">
        <v>312.80914300000001</v>
      </c>
      <c r="T214">
        <v>317.875427</v>
      </c>
      <c r="U214">
        <v>320.35043300000001</v>
      </c>
      <c r="V214">
        <v>321.876892</v>
      </c>
      <c r="W214">
        <v>325.856628</v>
      </c>
      <c r="X214">
        <v>329.68374599999999</v>
      </c>
      <c r="Y214">
        <v>332.51541099999997</v>
      </c>
      <c r="Z214">
        <v>335.57598899999999</v>
      </c>
      <c r="AA214">
        <v>338.96481299999999</v>
      </c>
      <c r="AB214">
        <v>341.47540300000003</v>
      </c>
      <c r="AC214">
        <v>344.32199100000003</v>
      </c>
      <c r="AD214">
        <v>350.70605499999999</v>
      </c>
      <c r="AE214">
        <v>352.84414700000002</v>
      </c>
      <c r="AF214">
        <v>354.16177399999998</v>
      </c>
      <c r="AG214">
        <v>359.65835600000003</v>
      </c>
      <c r="AH214">
        <v>360.82986499999998</v>
      </c>
      <c r="AI214">
        <v>361.13952599999999</v>
      </c>
      <c r="AJ214" s="34">
        <v>1.9E-2</v>
      </c>
    </row>
    <row r="215" spans="1:36">
      <c r="A215" t="s">
        <v>730</v>
      </c>
    </row>
    <row r="216" spans="1:36">
      <c r="A216" t="s">
        <v>373</v>
      </c>
      <c r="B216" t="s">
        <v>912</v>
      </c>
      <c r="C216" t="s">
        <v>1565</v>
      </c>
      <c r="D216" t="s">
        <v>469</v>
      </c>
      <c r="E216">
        <v>91.140923000000001</v>
      </c>
      <c r="F216">
        <v>101.57009100000001</v>
      </c>
      <c r="G216">
        <v>122.007324</v>
      </c>
      <c r="H216">
        <v>134.36882</v>
      </c>
      <c r="I216">
        <v>142.74681100000001</v>
      </c>
      <c r="J216">
        <v>148.109756</v>
      </c>
      <c r="K216">
        <v>147.682907</v>
      </c>
      <c r="L216">
        <v>141.33781400000001</v>
      </c>
      <c r="M216">
        <v>138.36944600000001</v>
      </c>
      <c r="N216">
        <v>138.073395</v>
      </c>
      <c r="O216">
        <v>138.25938400000001</v>
      </c>
      <c r="P216">
        <v>140.22210699999999</v>
      </c>
      <c r="Q216">
        <v>144.37342799999999</v>
      </c>
      <c r="R216">
        <v>148.244675</v>
      </c>
      <c r="S216">
        <v>151.96386699999999</v>
      </c>
      <c r="T216">
        <v>156.659775</v>
      </c>
      <c r="U216">
        <v>161.44515999999999</v>
      </c>
      <c r="V216">
        <v>164.008972</v>
      </c>
      <c r="W216">
        <v>166.95872499999999</v>
      </c>
      <c r="X216">
        <v>172.862381</v>
      </c>
      <c r="Y216">
        <v>179.956909</v>
      </c>
      <c r="Z216">
        <v>185.272369</v>
      </c>
      <c r="AA216">
        <v>188.929565</v>
      </c>
      <c r="AB216">
        <v>192.53448499999999</v>
      </c>
      <c r="AC216">
        <v>195.31875600000001</v>
      </c>
      <c r="AD216">
        <v>199.18071</v>
      </c>
      <c r="AE216">
        <v>202.54257200000001</v>
      </c>
      <c r="AF216">
        <v>202.73142999999999</v>
      </c>
      <c r="AG216">
        <v>205.17477400000001</v>
      </c>
      <c r="AH216">
        <v>210.11914100000001</v>
      </c>
      <c r="AI216">
        <v>213.534637</v>
      </c>
      <c r="AJ216" s="34">
        <v>2.9000000000000001E-2</v>
      </c>
    </row>
    <row r="217" spans="1:36">
      <c r="A217" t="s">
        <v>302</v>
      </c>
      <c r="B217" t="s">
        <v>913</v>
      </c>
      <c r="C217" t="s">
        <v>1566</v>
      </c>
      <c r="D217" t="s">
        <v>469</v>
      </c>
      <c r="E217">
        <v>46.458106999999998</v>
      </c>
      <c r="F217">
        <v>51.533301999999999</v>
      </c>
      <c r="G217">
        <v>61.584063999999998</v>
      </c>
      <c r="H217">
        <v>67.480025999999995</v>
      </c>
      <c r="I217">
        <v>71.053955000000002</v>
      </c>
      <c r="J217">
        <v>73.745536999999999</v>
      </c>
      <c r="K217">
        <v>74.008094999999997</v>
      </c>
      <c r="L217">
        <v>71.102187999999998</v>
      </c>
      <c r="M217">
        <v>69.762978000000004</v>
      </c>
      <c r="N217">
        <v>69.592879999999994</v>
      </c>
      <c r="O217">
        <v>69.727844000000005</v>
      </c>
      <c r="P217">
        <v>70.691063</v>
      </c>
      <c r="Q217">
        <v>72.775604000000001</v>
      </c>
      <c r="R217">
        <v>74.734939999999995</v>
      </c>
      <c r="S217">
        <v>76.598495</v>
      </c>
      <c r="T217">
        <v>78.970878999999996</v>
      </c>
      <c r="U217">
        <v>81.265197999999998</v>
      </c>
      <c r="V217">
        <v>82.382980000000003</v>
      </c>
      <c r="W217">
        <v>83.535544999999999</v>
      </c>
      <c r="X217">
        <v>86.150604000000001</v>
      </c>
      <c r="Y217">
        <v>89.336394999999996</v>
      </c>
      <c r="Z217">
        <v>91.616553999999994</v>
      </c>
      <c r="AA217">
        <v>93.060012999999998</v>
      </c>
      <c r="AB217">
        <v>94.461594000000005</v>
      </c>
      <c r="AC217">
        <v>95.405356999999995</v>
      </c>
      <c r="AD217">
        <v>96.820175000000006</v>
      </c>
      <c r="AE217">
        <v>97.969802999999999</v>
      </c>
      <c r="AF217">
        <v>97.567085000000006</v>
      </c>
      <c r="AG217">
        <v>98.234961999999996</v>
      </c>
      <c r="AH217">
        <v>100.072861</v>
      </c>
      <c r="AI217">
        <v>101.15113100000001</v>
      </c>
      <c r="AJ217" s="34">
        <v>2.5999999999999999E-2</v>
      </c>
    </row>
    <row r="218" spans="1:36">
      <c r="A218" t="s">
        <v>285</v>
      </c>
      <c r="B218" t="s">
        <v>914</v>
      </c>
      <c r="C218" t="s">
        <v>1567</v>
      </c>
      <c r="D218" t="s">
        <v>469</v>
      </c>
      <c r="E218">
        <v>0.13500999999999999</v>
      </c>
      <c r="F218">
        <v>0.154755</v>
      </c>
      <c r="G218">
        <v>0.19117899999999999</v>
      </c>
      <c r="H218">
        <v>0.216553</v>
      </c>
      <c r="I218">
        <v>0.23633899999999999</v>
      </c>
      <c r="J218">
        <v>0.25270799999999999</v>
      </c>
      <c r="K218">
        <v>0.26027600000000001</v>
      </c>
      <c r="L218">
        <v>0.25709300000000002</v>
      </c>
      <c r="M218">
        <v>0.25964300000000001</v>
      </c>
      <c r="N218">
        <v>0.26708900000000002</v>
      </c>
      <c r="O218">
        <v>0.27582400000000001</v>
      </c>
      <c r="P218">
        <v>0.28846699999999997</v>
      </c>
      <c r="Q218">
        <v>0.30631199999999997</v>
      </c>
      <c r="R218">
        <v>0.32441700000000001</v>
      </c>
      <c r="S218">
        <v>0.34300000000000003</v>
      </c>
      <c r="T218">
        <v>0.36474600000000001</v>
      </c>
      <c r="U218">
        <v>0.38755899999999999</v>
      </c>
      <c r="V218">
        <v>0.40587000000000001</v>
      </c>
      <c r="W218">
        <v>0.42568800000000001</v>
      </c>
      <c r="X218">
        <v>0.45412000000000002</v>
      </c>
      <c r="Y218">
        <v>0.48713899999999999</v>
      </c>
      <c r="Z218">
        <v>0.51681500000000002</v>
      </c>
      <c r="AA218">
        <v>0.54311200000000004</v>
      </c>
      <c r="AB218">
        <v>0.57040999999999997</v>
      </c>
      <c r="AC218">
        <v>0.59631400000000001</v>
      </c>
      <c r="AD218">
        <v>0.62661</v>
      </c>
      <c r="AE218">
        <v>0.65660499999999999</v>
      </c>
      <c r="AF218">
        <v>0.67727599999999999</v>
      </c>
      <c r="AG218">
        <v>0.70638999999999996</v>
      </c>
      <c r="AH218">
        <v>0.745556</v>
      </c>
      <c r="AI218">
        <v>0.78089799999999998</v>
      </c>
      <c r="AJ218" s="34">
        <v>0.06</v>
      </c>
    </row>
    <row r="219" spans="1:36">
      <c r="A219" t="s">
        <v>283</v>
      </c>
      <c r="B219" t="s">
        <v>915</v>
      </c>
      <c r="C219" t="s">
        <v>1568</v>
      </c>
      <c r="D219" t="s">
        <v>469</v>
      </c>
      <c r="E219">
        <v>0.39564199999999999</v>
      </c>
      <c r="F219">
        <v>0.43498399999999998</v>
      </c>
      <c r="G219">
        <v>0.51820900000000003</v>
      </c>
      <c r="H219">
        <v>0.56697600000000004</v>
      </c>
      <c r="I219">
        <v>0.60075699999999999</v>
      </c>
      <c r="J219">
        <v>0.62365400000000004</v>
      </c>
      <c r="K219">
        <v>0.62362399999999996</v>
      </c>
      <c r="L219">
        <v>0.598055</v>
      </c>
      <c r="M219">
        <v>0.586395</v>
      </c>
      <c r="N219">
        <v>0.585642</v>
      </c>
      <c r="O219">
        <v>0.58718000000000004</v>
      </c>
      <c r="P219">
        <v>0.59699899999999995</v>
      </c>
      <c r="Q219">
        <v>0.61636500000000005</v>
      </c>
      <c r="R219">
        <v>0.63479699999999994</v>
      </c>
      <c r="S219">
        <v>0.65218399999999999</v>
      </c>
      <c r="T219">
        <v>0.67355500000000001</v>
      </c>
      <c r="U219">
        <v>0.69614200000000004</v>
      </c>
      <c r="V219">
        <v>0.70925899999999997</v>
      </c>
      <c r="W219">
        <v>0.723858</v>
      </c>
      <c r="X219">
        <v>0.75157499999999999</v>
      </c>
      <c r="Y219">
        <v>0.78487300000000004</v>
      </c>
      <c r="Z219">
        <v>0.81084999999999996</v>
      </c>
      <c r="AA219">
        <v>0.83000200000000002</v>
      </c>
      <c r="AB219">
        <v>0.85108600000000001</v>
      </c>
      <c r="AC219">
        <v>0.86995900000000004</v>
      </c>
      <c r="AD219">
        <v>0.89408600000000005</v>
      </c>
      <c r="AE219">
        <v>0.91631799999999997</v>
      </c>
      <c r="AF219">
        <v>0.92753300000000005</v>
      </c>
      <c r="AG219">
        <v>0.95025000000000004</v>
      </c>
      <c r="AH219">
        <v>0.98614900000000005</v>
      </c>
      <c r="AI219">
        <v>1.0167109999999999</v>
      </c>
      <c r="AJ219" s="34">
        <v>3.2000000000000001E-2</v>
      </c>
    </row>
    <row r="220" spans="1:36">
      <c r="A220" t="s">
        <v>513</v>
      </c>
      <c r="B220" t="s">
        <v>916</v>
      </c>
      <c r="C220" t="s">
        <v>1569</v>
      </c>
      <c r="D220" t="s">
        <v>469</v>
      </c>
      <c r="E220">
        <v>4.1055859999999997</v>
      </c>
      <c r="F220">
        <v>4.569261</v>
      </c>
      <c r="G220">
        <v>5.4856290000000003</v>
      </c>
      <c r="H220">
        <v>6.0439889999999998</v>
      </c>
      <c r="I220">
        <v>6.4301469999999998</v>
      </c>
      <c r="J220">
        <v>6.7173470000000002</v>
      </c>
      <c r="K220">
        <v>6.8170840000000004</v>
      </c>
      <c r="L220">
        <v>6.6461800000000002</v>
      </c>
      <c r="M220">
        <v>6.6288530000000003</v>
      </c>
      <c r="N220">
        <v>6.7641489999999997</v>
      </c>
      <c r="O220">
        <v>6.9495969999999998</v>
      </c>
      <c r="P220">
        <v>7.268141</v>
      </c>
      <c r="Q220">
        <v>7.7177720000000001</v>
      </c>
      <c r="R220">
        <v>8.1739460000000008</v>
      </c>
      <c r="S220">
        <v>8.6421480000000006</v>
      </c>
      <c r="T220">
        <v>9.1900469999999999</v>
      </c>
      <c r="U220">
        <v>9.7648379999999992</v>
      </c>
      <c r="V220">
        <v>10.226213</v>
      </c>
      <c r="W220">
        <v>10.725541</v>
      </c>
      <c r="X220">
        <v>11.441903</v>
      </c>
      <c r="Y220">
        <v>12.273846000000001</v>
      </c>
      <c r="Z220">
        <v>13.021554999999999</v>
      </c>
      <c r="AA220">
        <v>13.684125999999999</v>
      </c>
      <c r="AB220">
        <v>14.371921</v>
      </c>
      <c r="AC220">
        <v>15.02459</v>
      </c>
      <c r="AD220">
        <v>15.787907000000001</v>
      </c>
      <c r="AE220">
        <v>16.543661</v>
      </c>
      <c r="AF220">
        <v>17.064501</v>
      </c>
      <c r="AG220">
        <v>17.798033</v>
      </c>
      <c r="AH220">
        <v>18.784842000000001</v>
      </c>
      <c r="AI220">
        <v>19.675329000000001</v>
      </c>
      <c r="AJ220" s="34">
        <v>5.3999999999999999E-2</v>
      </c>
    </row>
    <row r="221" spans="1:36">
      <c r="A221" t="s">
        <v>515</v>
      </c>
      <c r="B221" t="s">
        <v>917</v>
      </c>
      <c r="C221" t="s">
        <v>1570</v>
      </c>
      <c r="D221" t="s">
        <v>469</v>
      </c>
      <c r="E221">
        <v>0.175927</v>
      </c>
      <c r="F221">
        <v>0.19970599999999999</v>
      </c>
      <c r="G221">
        <v>0.24444199999999999</v>
      </c>
      <c r="H221">
        <v>0.27639599999999998</v>
      </c>
      <c r="I221">
        <v>0.30164999999999997</v>
      </c>
      <c r="J221">
        <v>0.322542</v>
      </c>
      <c r="K221">
        <v>0.332202</v>
      </c>
      <c r="L221">
        <v>0.32813900000000001</v>
      </c>
      <c r="M221">
        <v>0.33139400000000002</v>
      </c>
      <c r="N221">
        <v>0.34089700000000001</v>
      </c>
      <c r="O221">
        <v>0.35204600000000003</v>
      </c>
      <c r="P221">
        <v>0.36818299999999998</v>
      </c>
      <c r="Q221">
        <v>0.39095999999999997</v>
      </c>
      <c r="R221">
        <v>0.41406799999999999</v>
      </c>
      <c r="S221">
        <v>0.43778600000000001</v>
      </c>
      <c r="T221">
        <v>0.46554099999999998</v>
      </c>
      <c r="U221">
        <v>0.49465799999999999</v>
      </c>
      <c r="V221">
        <v>0.51802999999999999</v>
      </c>
      <c r="W221">
        <v>0.54332400000000003</v>
      </c>
      <c r="X221">
        <v>0.57961300000000004</v>
      </c>
      <c r="Y221">
        <v>0.621757</v>
      </c>
      <c r="Z221">
        <v>0.65963400000000005</v>
      </c>
      <c r="AA221">
        <v>0.69319699999999995</v>
      </c>
      <c r="AB221">
        <v>0.72803899999999999</v>
      </c>
      <c r="AC221">
        <v>0.76110100000000003</v>
      </c>
      <c r="AD221">
        <v>0.79976899999999995</v>
      </c>
      <c r="AE221">
        <v>0.83805300000000005</v>
      </c>
      <c r="AF221">
        <v>0.86443700000000001</v>
      </c>
      <c r="AG221">
        <v>0.90159599999999995</v>
      </c>
      <c r="AH221">
        <v>0.95158500000000001</v>
      </c>
      <c r="AI221">
        <v>0.99669399999999997</v>
      </c>
      <c r="AJ221" s="34">
        <v>0.06</v>
      </c>
    </row>
    <row r="222" spans="1:36">
      <c r="A222" t="s">
        <v>519</v>
      </c>
      <c r="B222" t="s">
        <v>918</v>
      </c>
      <c r="C222" t="s">
        <v>1571</v>
      </c>
      <c r="D222" t="s">
        <v>469</v>
      </c>
      <c r="E222">
        <v>0.18624099999999999</v>
      </c>
      <c r="F222">
        <v>0.213477</v>
      </c>
      <c r="G222">
        <v>0.26372400000000001</v>
      </c>
      <c r="H222">
        <v>0.29872599999999999</v>
      </c>
      <c r="I222">
        <v>0.32602100000000001</v>
      </c>
      <c r="J222">
        <v>0.34860000000000002</v>
      </c>
      <c r="K222">
        <v>0.35904000000000003</v>
      </c>
      <c r="L222">
        <v>0.35464899999999999</v>
      </c>
      <c r="M222">
        <v>0.35816700000000001</v>
      </c>
      <c r="N222">
        <v>0.36843799999999999</v>
      </c>
      <c r="O222">
        <v>0.38048799999999999</v>
      </c>
      <c r="P222">
        <v>0.397928</v>
      </c>
      <c r="Q222">
        <v>0.422545</v>
      </c>
      <c r="R222">
        <v>0.44751999999999997</v>
      </c>
      <c r="S222">
        <v>0.47315400000000002</v>
      </c>
      <c r="T222">
        <v>0.50315200000000004</v>
      </c>
      <c r="U222">
        <v>0.53462100000000001</v>
      </c>
      <c r="V222">
        <v>0.55988099999999996</v>
      </c>
      <c r="W222">
        <v>0.58721900000000005</v>
      </c>
      <c r="X222">
        <v>0.62644</v>
      </c>
      <c r="Y222">
        <v>0.67198800000000003</v>
      </c>
      <c r="Z222">
        <v>0.71292500000000003</v>
      </c>
      <c r="AA222">
        <v>0.74920100000000001</v>
      </c>
      <c r="AB222">
        <v>0.78685700000000003</v>
      </c>
      <c r="AC222">
        <v>0.82259000000000004</v>
      </c>
      <c r="AD222">
        <v>0.86438199999999998</v>
      </c>
      <c r="AE222">
        <v>0.90575899999999998</v>
      </c>
      <c r="AF222">
        <v>0.93427499999999997</v>
      </c>
      <c r="AG222">
        <v>0.97443500000000005</v>
      </c>
      <c r="AH222">
        <v>1.0284629999999999</v>
      </c>
      <c r="AI222">
        <v>1.0772170000000001</v>
      </c>
      <c r="AJ222" s="34">
        <v>0.06</v>
      </c>
    </row>
    <row r="223" spans="1:36">
      <c r="A223" t="s">
        <v>517</v>
      </c>
      <c r="B223" t="s">
        <v>919</v>
      </c>
      <c r="C223" t="s">
        <v>1572</v>
      </c>
      <c r="D223" t="s">
        <v>469</v>
      </c>
      <c r="E223">
        <v>0.174905</v>
      </c>
      <c r="F223">
        <v>0.200484</v>
      </c>
      <c r="G223">
        <v>0.247671</v>
      </c>
      <c r="H223">
        <v>0.28054299999999999</v>
      </c>
      <c r="I223">
        <v>0.306176</v>
      </c>
      <c r="J223">
        <v>0.32738099999999998</v>
      </c>
      <c r="K223">
        <v>0.33718700000000001</v>
      </c>
      <c r="L223">
        <v>0.333063</v>
      </c>
      <c r="M223">
        <v>0.336366</v>
      </c>
      <c r="N223">
        <v>0.34601199999999999</v>
      </c>
      <c r="O223">
        <v>0.35732799999999998</v>
      </c>
      <c r="P223">
        <v>0.37370700000000001</v>
      </c>
      <c r="Q223">
        <v>0.39682600000000001</v>
      </c>
      <c r="R223">
        <v>0.42028100000000002</v>
      </c>
      <c r="S223">
        <v>0.444355</v>
      </c>
      <c r="T223">
        <v>0.472526</v>
      </c>
      <c r="U223">
        <v>0.50207999999999997</v>
      </c>
      <c r="V223">
        <v>0.52580300000000002</v>
      </c>
      <c r="W223">
        <v>0.55147699999999999</v>
      </c>
      <c r="X223">
        <v>0.58831</v>
      </c>
      <c r="Y223">
        <v>0.63108600000000004</v>
      </c>
      <c r="Z223">
        <v>0.66953099999999999</v>
      </c>
      <c r="AA223">
        <v>0.70359899999999997</v>
      </c>
      <c r="AB223">
        <v>0.73896300000000004</v>
      </c>
      <c r="AC223">
        <v>0.77252200000000004</v>
      </c>
      <c r="AD223">
        <v>0.81176899999999996</v>
      </c>
      <c r="AE223">
        <v>0.85062800000000005</v>
      </c>
      <c r="AF223">
        <v>0.87740799999999997</v>
      </c>
      <c r="AG223">
        <v>0.91512400000000005</v>
      </c>
      <c r="AH223">
        <v>0.96586300000000003</v>
      </c>
      <c r="AI223">
        <v>1.011649</v>
      </c>
      <c r="AJ223" s="34">
        <v>0.06</v>
      </c>
    </row>
    <row r="224" spans="1:36">
      <c r="A224" t="s">
        <v>521</v>
      </c>
      <c r="B224" t="s">
        <v>920</v>
      </c>
      <c r="C224" t="s">
        <v>1573</v>
      </c>
      <c r="D224" t="s">
        <v>469</v>
      </c>
      <c r="E224">
        <v>0.28611700000000001</v>
      </c>
      <c r="F224">
        <v>0.32795999999999997</v>
      </c>
      <c r="G224">
        <v>0.40515200000000001</v>
      </c>
      <c r="H224">
        <v>0.458926</v>
      </c>
      <c r="I224">
        <v>0.500857</v>
      </c>
      <c r="J224">
        <v>0.53554500000000005</v>
      </c>
      <c r="K224">
        <v>0.55158499999999999</v>
      </c>
      <c r="L224">
        <v>0.54483899999999996</v>
      </c>
      <c r="M224">
        <v>0.55024300000000004</v>
      </c>
      <c r="N224">
        <v>0.56602200000000003</v>
      </c>
      <c r="O224">
        <v>0.584534</v>
      </c>
      <c r="P224">
        <v>0.61132699999999995</v>
      </c>
      <c r="Q224">
        <v>0.649146</v>
      </c>
      <c r="R224">
        <v>0.68751499999999999</v>
      </c>
      <c r="S224">
        <v>0.72689499999999996</v>
      </c>
      <c r="T224">
        <v>0.77298</v>
      </c>
      <c r="U224">
        <v>0.821326</v>
      </c>
      <c r="V224">
        <v>0.86013200000000001</v>
      </c>
      <c r="W224">
        <v>0.90213100000000002</v>
      </c>
      <c r="X224">
        <v>0.96238400000000002</v>
      </c>
      <c r="Y224">
        <v>1.032359</v>
      </c>
      <c r="Z224">
        <v>1.0952500000000001</v>
      </c>
      <c r="AA224">
        <v>1.150979</v>
      </c>
      <c r="AB224">
        <v>1.2088300000000001</v>
      </c>
      <c r="AC224">
        <v>1.2637259999999999</v>
      </c>
      <c r="AD224">
        <v>1.3279289999999999</v>
      </c>
      <c r="AE224">
        <v>1.3914960000000001</v>
      </c>
      <c r="AF224">
        <v>1.4353039999999999</v>
      </c>
      <c r="AG224">
        <v>1.4970019999999999</v>
      </c>
      <c r="AH224">
        <v>1.580003</v>
      </c>
      <c r="AI224">
        <v>1.6549020000000001</v>
      </c>
      <c r="AJ224" s="34">
        <v>0.06</v>
      </c>
    </row>
    <row r="225" spans="1:36">
      <c r="A225" t="s">
        <v>740</v>
      </c>
      <c r="B225" t="s">
        <v>921</v>
      </c>
      <c r="C225" t="s">
        <v>1574</v>
      </c>
      <c r="D225" t="s">
        <v>469</v>
      </c>
      <c r="E225">
        <v>143.05848700000001</v>
      </c>
      <c r="F225">
        <v>159.204025</v>
      </c>
      <c r="G225">
        <v>190.94740300000001</v>
      </c>
      <c r="H225">
        <v>209.99099699999999</v>
      </c>
      <c r="I225">
        <v>222.50271599999999</v>
      </c>
      <c r="J225">
        <v>230.983047</v>
      </c>
      <c r="K225">
        <v>230.97200000000001</v>
      </c>
      <c r="L225">
        <v>221.50202899999999</v>
      </c>
      <c r="M225">
        <v>217.18345600000001</v>
      </c>
      <c r="N225">
        <v>216.90455600000001</v>
      </c>
      <c r="O225">
        <v>217.47422800000001</v>
      </c>
      <c r="P225">
        <v>220.81791699999999</v>
      </c>
      <c r="Q225">
        <v>227.648956</v>
      </c>
      <c r="R225">
        <v>234.08216899999999</v>
      </c>
      <c r="S225">
        <v>240.281891</v>
      </c>
      <c r="T225">
        <v>248.073227</v>
      </c>
      <c r="U225">
        <v>255.91156000000001</v>
      </c>
      <c r="V225">
        <v>260.19714399999998</v>
      </c>
      <c r="W225">
        <v>264.95352200000002</v>
      </c>
      <c r="X225">
        <v>274.41735799999998</v>
      </c>
      <c r="Y225">
        <v>285.79632600000002</v>
      </c>
      <c r="Z225">
        <v>294.37548800000002</v>
      </c>
      <c r="AA225">
        <v>300.34381100000002</v>
      </c>
      <c r="AB225">
        <v>306.25216699999999</v>
      </c>
      <c r="AC225">
        <v>310.8349</v>
      </c>
      <c r="AD225">
        <v>317.11334199999999</v>
      </c>
      <c r="AE225">
        <v>322.614868</v>
      </c>
      <c r="AF225">
        <v>323.07925399999999</v>
      </c>
      <c r="AG225">
        <v>327.15252700000002</v>
      </c>
      <c r="AH225">
        <v>335.23449699999998</v>
      </c>
      <c r="AI225">
        <v>340.89920000000001</v>
      </c>
      <c r="AJ225" s="34">
        <v>2.9000000000000001E-2</v>
      </c>
    </row>
    <row r="226" spans="1:36">
      <c r="A226" t="s">
        <v>742</v>
      </c>
    </row>
    <row r="227" spans="1:36">
      <c r="A227" t="s">
        <v>373</v>
      </c>
      <c r="B227" t="s">
        <v>922</v>
      </c>
      <c r="C227" t="s">
        <v>1575</v>
      </c>
      <c r="D227" t="s">
        <v>469</v>
      </c>
      <c r="E227">
        <v>210.45161400000001</v>
      </c>
      <c r="F227">
        <v>229.13398699999999</v>
      </c>
      <c r="G227">
        <v>268.86129799999998</v>
      </c>
      <c r="H227">
        <v>289.24981700000001</v>
      </c>
      <c r="I227">
        <v>299.80813599999999</v>
      </c>
      <c r="J227">
        <v>304.39239500000002</v>
      </c>
      <c r="K227">
        <v>297.63583399999999</v>
      </c>
      <c r="L227">
        <v>279.10485799999998</v>
      </c>
      <c r="M227">
        <v>267.56732199999999</v>
      </c>
      <c r="N227">
        <v>261.26058999999998</v>
      </c>
      <c r="O227">
        <v>256.08114599999999</v>
      </c>
      <c r="P227">
        <v>254.177032</v>
      </c>
      <c r="Q227">
        <v>256.10006700000002</v>
      </c>
      <c r="R227">
        <v>257.35122699999999</v>
      </c>
      <c r="S227">
        <v>258.14550800000001</v>
      </c>
      <c r="T227">
        <v>260.40475500000002</v>
      </c>
      <c r="U227">
        <v>262.48623700000002</v>
      </c>
      <c r="V227">
        <v>260.76153599999998</v>
      </c>
      <c r="W227">
        <v>259.45611600000001</v>
      </c>
      <c r="X227">
        <v>262.55038500000001</v>
      </c>
      <c r="Y227">
        <v>267.080017</v>
      </c>
      <c r="Z227">
        <v>268.668701</v>
      </c>
      <c r="AA227">
        <v>267.65408300000001</v>
      </c>
      <c r="AB227">
        <v>266.44201700000002</v>
      </c>
      <c r="AC227">
        <v>263.96170000000001</v>
      </c>
      <c r="AD227">
        <v>262.74771099999998</v>
      </c>
      <c r="AE227">
        <v>260.76174900000001</v>
      </c>
      <c r="AF227">
        <v>254.69016999999999</v>
      </c>
      <c r="AG227">
        <v>251.534637</v>
      </c>
      <c r="AH227">
        <v>251.28286700000001</v>
      </c>
      <c r="AI227">
        <v>249.08354199999999</v>
      </c>
      <c r="AJ227" s="34">
        <v>6.0000000000000001E-3</v>
      </c>
    </row>
    <row r="228" spans="1:36">
      <c r="A228" t="s">
        <v>302</v>
      </c>
      <c r="B228" t="s">
        <v>923</v>
      </c>
      <c r="C228" t="s">
        <v>1576</v>
      </c>
      <c r="D228" t="s">
        <v>469</v>
      </c>
      <c r="E228">
        <v>0.425543</v>
      </c>
      <c r="F228">
        <v>0.46269300000000002</v>
      </c>
      <c r="G228">
        <v>0.54225900000000005</v>
      </c>
      <c r="H228">
        <v>0.582758</v>
      </c>
      <c r="I228">
        <v>0.60347099999999998</v>
      </c>
      <c r="J228">
        <v>0.61230899999999999</v>
      </c>
      <c r="K228">
        <v>0.59848400000000002</v>
      </c>
      <c r="L228">
        <v>0.561052</v>
      </c>
      <c r="M228">
        <v>0.53778999999999999</v>
      </c>
      <c r="N228">
        <v>0.52509799999999995</v>
      </c>
      <c r="O228">
        <v>0.51473899999999995</v>
      </c>
      <c r="P228">
        <v>0.51102300000000001</v>
      </c>
      <c r="Q228">
        <v>0.51512999999999998</v>
      </c>
      <c r="R228">
        <v>0.51793999999999996</v>
      </c>
      <c r="S228">
        <v>0.51988100000000004</v>
      </c>
      <c r="T228">
        <v>0.52486200000000005</v>
      </c>
      <c r="U228">
        <v>0.529474</v>
      </c>
      <c r="V228">
        <v>0.52644299999999999</v>
      </c>
      <c r="W228">
        <v>0.52422199999999997</v>
      </c>
      <c r="X228">
        <v>0.53095099999999995</v>
      </c>
      <c r="Y228">
        <v>0.54074699999999998</v>
      </c>
      <c r="Z228">
        <v>0.54466499999999995</v>
      </c>
      <c r="AA228">
        <v>0.54341200000000001</v>
      </c>
      <c r="AB228">
        <v>0.54183099999999995</v>
      </c>
      <c r="AC228">
        <v>0.537744</v>
      </c>
      <c r="AD228">
        <v>0.53642299999999998</v>
      </c>
      <c r="AE228">
        <v>0.53358899999999998</v>
      </c>
      <c r="AF228">
        <v>0.52244599999999997</v>
      </c>
      <c r="AG228">
        <v>0.51721499999999998</v>
      </c>
      <c r="AH228">
        <v>0.518123</v>
      </c>
      <c r="AI228">
        <v>0.51504700000000003</v>
      </c>
      <c r="AJ228" s="34">
        <v>6.0000000000000001E-3</v>
      </c>
    </row>
    <row r="229" spans="1:36">
      <c r="A229" t="s">
        <v>285</v>
      </c>
      <c r="B229" t="s">
        <v>924</v>
      </c>
      <c r="C229" t="s">
        <v>1577</v>
      </c>
      <c r="D229" t="s">
        <v>469</v>
      </c>
      <c r="E229">
        <v>0.24471699999999999</v>
      </c>
      <c r="F229">
        <v>0.26134800000000002</v>
      </c>
      <c r="G229">
        <v>0.30102400000000001</v>
      </c>
      <c r="H229">
        <v>0.31814399999999998</v>
      </c>
      <c r="I229">
        <v>0.32419999999999999</v>
      </c>
      <c r="J229">
        <v>0.32391999999999999</v>
      </c>
      <c r="K229">
        <v>0.31198100000000001</v>
      </c>
      <c r="L229">
        <v>0.28839900000000002</v>
      </c>
      <c r="M229">
        <v>0.27279399999999998</v>
      </c>
      <c r="N229">
        <v>0.26317000000000002</v>
      </c>
      <c r="O229">
        <v>0.25515300000000002</v>
      </c>
      <c r="P229">
        <v>0.250971</v>
      </c>
      <c r="Q229">
        <v>0.25085800000000003</v>
      </c>
      <c r="R229">
        <v>0.25073000000000001</v>
      </c>
      <c r="S229">
        <v>0.25039499999999998</v>
      </c>
      <c r="T229">
        <v>0.25173600000000002</v>
      </c>
      <c r="U229">
        <v>0.253714</v>
      </c>
      <c r="V229">
        <v>0.25225700000000001</v>
      </c>
      <c r="W229">
        <v>0.25173299999999998</v>
      </c>
      <c r="X229">
        <v>0.25608700000000001</v>
      </c>
      <c r="Y229">
        <v>0.26236100000000001</v>
      </c>
      <c r="Z229">
        <v>0.26605899999999999</v>
      </c>
      <c r="AA229">
        <v>0.26777899999999999</v>
      </c>
      <c r="AB229">
        <v>0.26987100000000003</v>
      </c>
      <c r="AC229">
        <v>0.27092300000000002</v>
      </c>
      <c r="AD229">
        <v>0.27361799999999997</v>
      </c>
      <c r="AE229">
        <v>0.27672799999999997</v>
      </c>
      <c r="AF229">
        <v>0.27564899999999998</v>
      </c>
      <c r="AG229">
        <v>0.27765899999999999</v>
      </c>
      <c r="AH229">
        <v>0.28270699999999999</v>
      </c>
      <c r="AI229">
        <v>0.28621799999999997</v>
      </c>
      <c r="AJ229" s="34">
        <v>5.0000000000000001E-3</v>
      </c>
    </row>
    <row r="230" spans="1:36">
      <c r="A230" t="s">
        <v>283</v>
      </c>
      <c r="B230" t="s">
        <v>925</v>
      </c>
      <c r="C230" t="s">
        <v>1578</v>
      </c>
      <c r="D230" t="s">
        <v>469</v>
      </c>
      <c r="E230">
        <v>3.620339</v>
      </c>
      <c r="F230">
        <v>3.611478</v>
      </c>
      <c r="G230">
        <v>3.8892959999999999</v>
      </c>
      <c r="H230">
        <v>3.849523</v>
      </c>
      <c r="I230">
        <v>3.6848879999999999</v>
      </c>
      <c r="J230">
        <v>3.519774</v>
      </c>
      <c r="K230">
        <v>3.297739</v>
      </c>
      <c r="L230">
        <v>2.9815299999999998</v>
      </c>
      <c r="M230">
        <v>2.7973970000000001</v>
      </c>
      <c r="N230">
        <v>2.696831</v>
      </c>
      <c r="O230">
        <v>2.6420219999999999</v>
      </c>
      <c r="P230">
        <v>2.650506</v>
      </c>
      <c r="Q230">
        <v>2.7620290000000001</v>
      </c>
      <c r="R230">
        <v>2.8914659999999999</v>
      </c>
      <c r="S230">
        <v>3.0398640000000001</v>
      </c>
      <c r="T230">
        <v>3.2485529999999998</v>
      </c>
      <c r="U230">
        <v>3.4472939999999999</v>
      </c>
      <c r="V230">
        <v>3.6122019999999999</v>
      </c>
      <c r="W230">
        <v>3.763274</v>
      </c>
      <c r="X230">
        <v>4.0063339999999998</v>
      </c>
      <c r="Y230">
        <v>4.3510309999999999</v>
      </c>
      <c r="Z230">
        <v>4.6834049999999996</v>
      </c>
      <c r="AA230">
        <v>5.0219889999999996</v>
      </c>
      <c r="AB230">
        <v>5.3913390000000003</v>
      </c>
      <c r="AC230">
        <v>5.7710540000000004</v>
      </c>
      <c r="AD230">
        <v>6.2704420000000001</v>
      </c>
      <c r="AE230">
        <v>6.7809799999999996</v>
      </c>
      <c r="AF230">
        <v>7.2109909999999999</v>
      </c>
      <c r="AG230">
        <v>7.6881000000000004</v>
      </c>
      <c r="AH230">
        <v>8.3378300000000003</v>
      </c>
      <c r="AI230">
        <v>8.9364159999999995</v>
      </c>
      <c r="AJ230" s="34">
        <v>3.1E-2</v>
      </c>
    </row>
    <row r="231" spans="1:36">
      <c r="A231" t="s">
        <v>513</v>
      </c>
      <c r="B231" t="s">
        <v>926</v>
      </c>
      <c r="C231" t="s">
        <v>1579</v>
      </c>
      <c r="D231" t="s">
        <v>469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17</v>
      </c>
    </row>
    <row r="232" spans="1:36">
      <c r="A232" t="s">
        <v>515</v>
      </c>
      <c r="B232" t="s">
        <v>927</v>
      </c>
      <c r="C232" t="s">
        <v>1580</v>
      </c>
      <c r="D232" t="s">
        <v>469</v>
      </c>
      <c r="E232">
        <v>0.104999</v>
      </c>
      <c r="F232">
        <v>0.11666700000000001</v>
      </c>
      <c r="G232">
        <v>0.13938600000000001</v>
      </c>
      <c r="H232">
        <v>0.15401300000000001</v>
      </c>
      <c r="I232">
        <v>0.164271</v>
      </c>
      <c r="J232">
        <v>0.171677</v>
      </c>
      <c r="K232">
        <v>0.17283499999999999</v>
      </c>
      <c r="L232">
        <v>0.16688600000000001</v>
      </c>
      <c r="M232">
        <v>0.164766</v>
      </c>
      <c r="N232">
        <v>0.16570299999999999</v>
      </c>
      <c r="O232">
        <v>0.16730700000000001</v>
      </c>
      <c r="P232">
        <v>0.17108300000000001</v>
      </c>
      <c r="Q232">
        <v>0.17763200000000001</v>
      </c>
      <c r="R232">
        <v>0.18395900000000001</v>
      </c>
      <c r="S232">
        <v>0.19018699999999999</v>
      </c>
      <c r="T232">
        <v>0.19777</v>
      </c>
      <c r="U232">
        <v>0.20549300000000001</v>
      </c>
      <c r="V232">
        <v>0.21044599999999999</v>
      </c>
      <c r="W232">
        <v>0.21584500000000001</v>
      </c>
      <c r="X232">
        <v>0.22517400000000001</v>
      </c>
      <c r="Y232">
        <v>0.236208</v>
      </c>
      <c r="Z232">
        <v>0.245057</v>
      </c>
      <c r="AA232">
        <v>0.251828</v>
      </c>
      <c r="AB232">
        <v>0.25862800000000002</v>
      </c>
      <c r="AC232">
        <v>0.264378</v>
      </c>
      <c r="AD232">
        <v>0.27163999999999999</v>
      </c>
      <c r="AE232">
        <v>0.27831099999999998</v>
      </c>
      <c r="AF232">
        <v>0.28067500000000001</v>
      </c>
      <c r="AG232">
        <v>0.28620000000000001</v>
      </c>
      <c r="AH232">
        <v>0.29530400000000001</v>
      </c>
      <c r="AI232">
        <v>0.30235699999999999</v>
      </c>
      <c r="AJ232" s="34">
        <v>3.5999999999999997E-2</v>
      </c>
    </row>
    <row r="233" spans="1:36">
      <c r="A233" t="s">
        <v>519</v>
      </c>
      <c r="B233" t="s">
        <v>928</v>
      </c>
      <c r="C233" t="s">
        <v>1581</v>
      </c>
      <c r="D233" t="s">
        <v>469</v>
      </c>
      <c r="E233">
        <v>0.15276799999999999</v>
      </c>
      <c r="F233">
        <v>0.17108799999999999</v>
      </c>
      <c r="G233">
        <v>0.20652400000000001</v>
      </c>
      <c r="H233">
        <v>0.228607</v>
      </c>
      <c r="I233">
        <v>0.243834</v>
      </c>
      <c r="J233">
        <v>0.25482700000000003</v>
      </c>
      <c r="K233">
        <v>0.256546</v>
      </c>
      <c r="L233">
        <v>0.24771599999999999</v>
      </c>
      <c r="M233">
        <v>0.24456800000000001</v>
      </c>
      <c r="N233">
        <v>0.24596000000000001</v>
      </c>
      <c r="O233">
        <v>0.24834100000000001</v>
      </c>
      <c r="P233">
        <v>0.25394499999999998</v>
      </c>
      <c r="Q233">
        <v>0.26366499999999998</v>
      </c>
      <c r="R233">
        <v>0.27305699999999999</v>
      </c>
      <c r="S233">
        <v>0.282302</v>
      </c>
      <c r="T233">
        <v>0.29355700000000001</v>
      </c>
      <c r="U233">
        <v>0.30502099999999999</v>
      </c>
      <c r="V233">
        <v>0.31237300000000001</v>
      </c>
      <c r="W233">
        <v>0.32038699999999998</v>
      </c>
      <c r="X233">
        <v>0.33423399999999998</v>
      </c>
      <c r="Y233">
        <v>0.35061300000000001</v>
      </c>
      <c r="Z233">
        <v>0.36374800000000002</v>
      </c>
      <c r="AA233">
        <v>0.37379800000000002</v>
      </c>
      <c r="AB233">
        <v>0.38389200000000001</v>
      </c>
      <c r="AC233">
        <v>0.392426</v>
      </c>
      <c r="AD233">
        <v>0.40320600000000001</v>
      </c>
      <c r="AE233">
        <v>0.41310799999999998</v>
      </c>
      <c r="AF233">
        <v>0.41661599999999999</v>
      </c>
      <c r="AG233">
        <v>0.424817</v>
      </c>
      <c r="AH233">
        <v>0.43833</v>
      </c>
      <c r="AI233">
        <v>0.448799</v>
      </c>
      <c r="AJ233" s="34">
        <v>3.6999999999999998E-2</v>
      </c>
    </row>
    <row r="234" spans="1:36">
      <c r="A234" t="s">
        <v>517</v>
      </c>
      <c r="B234" t="s">
        <v>929</v>
      </c>
      <c r="C234" t="s">
        <v>1582</v>
      </c>
      <c r="D234" t="s">
        <v>469</v>
      </c>
      <c r="E234">
        <v>0.168402</v>
      </c>
      <c r="F234">
        <v>0.18859699999999999</v>
      </c>
      <c r="G234">
        <v>0.227659</v>
      </c>
      <c r="H234">
        <v>0.252002</v>
      </c>
      <c r="I234">
        <v>0.26878800000000003</v>
      </c>
      <c r="J234">
        <v>0.28090599999999999</v>
      </c>
      <c r="K234">
        <v>0.2828</v>
      </c>
      <c r="L234">
        <v>0.27306599999999998</v>
      </c>
      <c r="M234">
        <v>0.26959699999999998</v>
      </c>
      <c r="N234">
        <v>0.27113100000000001</v>
      </c>
      <c r="O234">
        <v>0.273756</v>
      </c>
      <c r="P234">
        <v>0.27993299999999999</v>
      </c>
      <c r="Q234">
        <v>0.29064899999999999</v>
      </c>
      <c r="R234">
        <v>0.30100100000000002</v>
      </c>
      <c r="S234">
        <v>0.311193</v>
      </c>
      <c r="T234">
        <v>0.32359900000000003</v>
      </c>
      <c r="U234">
        <v>0.33623599999999998</v>
      </c>
      <c r="V234">
        <v>0.34434100000000001</v>
      </c>
      <c r="W234">
        <v>0.35317500000000002</v>
      </c>
      <c r="X234">
        <v>0.36843900000000002</v>
      </c>
      <c r="Y234">
        <v>0.386494</v>
      </c>
      <c r="Z234">
        <v>0.40097300000000002</v>
      </c>
      <c r="AA234">
        <v>0.412053</v>
      </c>
      <c r="AB234">
        <v>0.42317900000000003</v>
      </c>
      <c r="AC234">
        <v>0.432587</v>
      </c>
      <c r="AD234">
        <v>0.444469</v>
      </c>
      <c r="AE234">
        <v>0.45538499999999998</v>
      </c>
      <c r="AF234">
        <v>0.45925199999999999</v>
      </c>
      <c r="AG234">
        <v>0.46829300000000001</v>
      </c>
      <c r="AH234">
        <v>0.48318899999999998</v>
      </c>
      <c r="AI234">
        <v>0.49472899999999997</v>
      </c>
      <c r="AJ234" s="34">
        <v>3.6999999999999998E-2</v>
      </c>
    </row>
    <row r="235" spans="1:36">
      <c r="A235" t="s">
        <v>521</v>
      </c>
      <c r="B235" t="s">
        <v>930</v>
      </c>
      <c r="C235" t="s">
        <v>1583</v>
      </c>
      <c r="D235" t="s">
        <v>469</v>
      </c>
      <c r="E235">
        <v>0.206702</v>
      </c>
      <c r="F235">
        <v>0.231489</v>
      </c>
      <c r="G235">
        <v>0.27943499999999999</v>
      </c>
      <c r="H235">
        <v>0.30931399999999998</v>
      </c>
      <c r="I235">
        <v>0.32991799999999999</v>
      </c>
      <c r="J235">
        <v>0.34479199999999999</v>
      </c>
      <c r="K235">
        <v>0.34711700000000001</v>
      </c>
      <c r="L235">
        <v>0.33516899999999999</v>
      </c>
      <c r="M235">
        <v>0.33091100000000001</v>
      </c>
      <c r="N235">
        <v>0.33279399999999998</v>
      </c>
      <c r="O235">
        <v>0.33601500000000001</v>
      </c>
      <c r="P235">
        <v>0.34359800000000001</v>
      </c>
      <c r="Q235">
        <v>0.35675000000000001</v>
      </c>
      <c r="R235">
        <v>0.36945699999999998</v>
      </c>
      <c r="S235">
        <v>0.381967</v>
      </c>
      <c r="T235">
        <v>0.39719500000000002</v>
      </c>
      <c r="U235">
        <v>0.41270499999999999</v>
      </c>
      <c r="V235">
        <v>0.422653</v>
      </c>
      <c r="W235">
        <v>0.43349599999999999</v>
      </c>
      <c r="X235">
        <v>0.45223200000000002</v>
      </c>
      <c r="Y235">
        <v>0.47439399999999998</v>
      </c>
      <c r="Z235">
        <v>0.49216599999999999</v>
      </c>
      <c r="AA235">
        <v>0.50576500000000002</v>
      </c>
      <c r="AB235">
        <v>0.51942100000000002</v>
      </c>
      <c r="AC235">
        <v>0.53096900000000002</v>
      </c>
      <c r="AD235">
        <v>0.54555399999999998</v>
      </c>
      <c r="AE235">
        <v>0.558952</v>
      </c>
      <c r="AF235">
        <v>0.56369800000000003</v>
      </c>
      <c r="AG235">
        <v>0.57479499999999994</v>
      </c>
      <c r="AH235">
        <v>0.59307900000000002</v>
      </c>
      <c r="AI235">
        <v>0.60724400000000001</v>
      </c>
      <c r="AJ235" s="34">
        <v>3.6999999999999998E-2</v>
      </c>
    </row>
    <row r="236" spans="1:36">
      <c r="A236" t="s">
        <v>752</v>
      </c>
      <c r="B236" t="s">
        <v>931</v>
      </c>
      <c r="C236" t="s">
        <v>1584</v>
      </c>
      <c r="D236" t="s">
        <v>469</v>
      </c>
      <c r="E236">
        <v>215.37506099999999</v>
      </c>
      <c r="F236">
        <v>234.17735300000001</v>
      </c>
      <c r="G236">
        <v>274.44689899999997</v>
      </c>
      <c r="H236">
        <v>294.94412199999999</v>
      </c>
      <c r="I236">
        <v>305.42755099999999</v>
      </c>
      <c r="J236">
        <v>309.90060399999999</v>
      </c>
      <c r="K236">
        <v>302.90332000000001</v>
      </c>
      <c r="L236">
        <v>283.95864899999998</v>
      </c>
      <c r="M236">
        <v>272.18521099999998</v>
      </c>
      <c r="N236">
        <v>265.76129200000003</v>
      </c>
      <c r="O236">
        <v>260.518463</v>
      </c>
      <c r="P236">
        <v>258.63812300000001</v>
      </c>
      <c r="Q236">
        <v>260.716858</v>
      </c>
      <c r="R236">
        <v>262.13888500000002</v>
      </c>
      <c r="S236">
        <v>263.12133799999998</v>
      </c>
      <c r="T236">
        <v>265.64205900000002</v>
      </c>
      <c r="U236">
        <v>267.97619600000002</v>
      </c>
      <c r="V236">
        <v>266.44220000000001</v>
      </c>
      <c r="W236">
        <v>265.31829800000003</v>
      </c>
      <c r="X236">
        <v>268.72378500000002</v>
      </c>
      <c r="Y236">
        <v>273.68182400000001</v>
      </c>
      <c r="Z236">
        <v>275.66473400000001</v>
      </c>
      <c r="AA236">
        <v>275.03070100000002</v>
      </c>
      <c r="AB236">
        <v>274.23019399999998</v>
      </c>
      <c r="AC236">
        <v>272.161743</v>
      </c>
      <c r="AD236">
        <v>271.493042</v>
      </c>
      <c r="AE236">
        <v>270.05877700000002</v>
      </c>
      <c r="AF236">
        <v>264.41949499999998</v>
      </c>
      <c r="AG236">
        <v>261.77172899999999</v>
      </c>
      <c r="AH236">
        <v>262.23144500000001</v>
      </c>
      <c r="AI236">
        <v>260.67434700000001</v>
      </c>
      <c r="AJ236" s="34">
        <v>6.0000000000000001E-3</v>
      </c>
    </row>
    <row r="237" spans="1:36">
      <c r="A237" t="s">
        <v>932</v>
      </c>
      <c r="B237" t="s">
        <v>933</v>
      </c>
      <c r="C237" t="s">
        <v>1585</v>
      </c>
      <c r="D237" t="s">
        <v>469</v>
      </c>
      <c r="E237">
        <v>566.38568099999998</v>
      </c>
      <c r="F237">
        <v>625.07305899999994</v>
      </c>
      <c r="G237">
        <v>715.903503</v>
      </c>
      <c r="H237">
        <v>765.72906499999999</v>
      </c>
      <c r="I237">
        <v>801.52783199999999</v>
      </c>
      <c r="J237">
        <v>825.61621100000002</v>
      </c>
      <c r="K237">
        <v>821.47271699999999</v>
      </c>
      <c r="L237">
        <v>791.66406199999994</v>
      </c>
      <c r="M237">
        <v>780.74432400000001</v>
      </c>
      <c r="N237">
        <v>778.49139400000001</v>
      </c>
      <c r="O237">
        <v>774.49169900000004</v>
      </c>
      <c r="P237">
        <v>779.459656</v>
      </c>
      <c r="Q237">
        <v>792.89331100000004</v>
      </c>
      <c r="R237">
        <v>804.805969</v>
      </c>
      <c r="S237">
        <v>816.21227999999996</v>
      </c>
      <c r="T237">
        <v>831.59051499999998</v>
      </c>
      <c r="U237">
        <v>844.238159</v>
      </c>
      <c r="V237">
        <v>848.51654099999996</v>
      </c>
      <c r="W237">
        <v>856.12835700000005</v>
      </c>
      <c r="X237">
        <v>872.82488999999998</v>
      </c>
      <c r="Y237">
        <v>891.993652</v>
      </c>
      <c r="Z237">
        <v>905.61621100000002</v>
      </c>
      <c r="AA237">
        <v>914.33941700000003</v>
      </c>
      <c r="AB237">
        <v>921.957764</v>
      </c>
      <c r="AC237">
        <v>927.31878700000004</v>
      </c>
      <c r="AD237">
        <v>939.31243900000004</v>
      </c>
      <c r="AE237">
        <v>945.51776099999995</v>
      </c>
      <c r="AF237">
        <v>941.66033900000002</v>
      </c>
      <c r="AG237">
        <v>948.58288600000003</v>
      </c>
      <c r="AH237">
        <v>958.29565400000001</v>
      </c>
      <c r="AI237">
        <v>962.71301300000005</v>
      </c>
      <c r="AJ237" s="34">
        <v>1.7999999999999999E-2</v>
      </c>
    </row>
    <row r="238" spans="1:36">
      <c r="A238" t="s">
        <v>31</v>
      </c>
    </row>
    <row r="239" spans="1:36">
      <c r="A239" t="s">
        <v>934</v>
      </c>
      <c r="B239" t="s">
        <v>935</v>
      </c>
      <c r="C239" t="s">
        <v>1586</v>
      </c>
      <c r="D239" t="s">
        <v>936</v>
      </c>
      <c r="E239">
        <v>1508.5570070000001</v>
      </c>
      <c r="F239">
        <v>1600.7733149999999</v>
      </c>
      <c r="G239">
        <v>1616.5277100000001</v>
      </c>
      <c r="H239">
        <v>1618.108643</v>
      </c>
      <c r="I239">
        <v>1617.9658199999999</v>
      </c>
      <c r="J239">
        <v>1567.8839109999999</v>
      </c>
      <c r="K239">
        <v>1587.153687</v>
      </c>
      <c r="L239">
        <v>1586.3214109999999</v>
      </c>
      <c r="M239">
        <v>1606.0509030000001</v>
      </c>
      <c r="N239">
        <v>1623.5897219999999</v>
      </c>
      <c r="O239">
        <v>1641.5112300000001</v>
      </c>
      <c r="P239">
        <v>1654.219482</v>
      </c>
      <c r="Q239">
        <v>1664.4609379999999</v>
      </c>
      <c r="R239">
        <v>1678.1671140000001</v>
      </c>
      <c r="S239">
        <v>1686.5092770000001</v>
      </c>
      <c r="T239">
        <v>1700.822754</v>
      </c>
      <c r="U239">
        <v>1714.348389</v>
      </c>
      <c r="V239">
        <v>1725.946533</v>
      </c>
      <c r="W239">
        <v>1730.0469969999999</v>
      </c>
      <c r="X239">
        <v>1747.594971</v>
      </c>
      <c r="Y239">
        <v>1753.466919</v>
      </c>
      <c r="Z239">
        <v>1765.8125</v>
      </c>
      <c r="AA239">
        <v>1783.167725</v>
      </c>
      <c r="AB239">
        <v>1804.6464840000001</v>
      </c>
      <c r="AC239">
        <v>1808.417236</v>
      </c>
      <c r="AD239">
        <v>1822.5867920000001</v>
      </c>
      <c r="AE239">
        <v>1832.412476</v>
      </c>
      <c r="AF239">
        <v>1846.727539</v>
      </c>
      <c r="AG239">
        <v>1860.8991699999999</v>
      </c>
      <c r="AH239">
        <v>1876.013062</v>
      </c>
      <c r="AI239">
        <v>1898.7479249999999</v>
      </c>
      <c r="AJ239" s="34">
        <v>8.0000000000000002E-3</v>
      </c>
    </row>
    <row r="240" spans="1:36">
      <c r="A240" t="s">
        <v>937</v>
      </c>
      <c r="B240" t="s">
        <v>938</v>
      </c>
      <c r="C240" t="s">
        <v>1587</v>
      </c>
      <c r="D240" t="s">
        <v>939</v>
      </c>
      <c r="E240">
        <v>3.4893709999999998</v>
      </c>
      <c r="F240">
        <v>3.512003</v>
      </c>
      <c r="G240">
        <v>3.5347819999999999</v>
      </c>
      <c r="H240">
        <v>3.5577100000000002</v>
      </c>
      <c r="I240">
        <v>3.5807850000000001</v>
      </c>
      <c r="J240">
        <v>3.6040100000000002</v>
      </c>
      <c r="K240">
        <v>3.627386</v>
      </c>
      <c r="L240">
        <v>3.6509140000000002</v>
      </c>
      <c r="M240">
        <v>3.6745939999999999</v>
      </c>
      <c r="N240">
        <v>3.6984279999999998</v>
      </c>
      <c r="O240">
        <v>3.7224159999999999</v>
      </c>
      <c r="P240">
        <v>3.7465600000000001</v>
      </c>
      <c r="Q240">
        <v>3.7708599999999999</v>
      </c>
      <c r="R240">
        <v>3.795318</v>
      </c>
      <c r="S240">
        <v>3.8199350000000001</v>
      </c>
      <c r="T240">
        <v>3.8447119999999999</v>
      </c>
      <c r="U240">
        <v>3.8696489999999999</v>
      </c>
      <c r="V240">
        <v>3.8947479999999999</v>
      </c>
      <c r="W240">
        <v>3.9200089999999999</v>
      </c>
      <c r="X240">
        <v>3.9454349999999998</v>
      </c>
      <c r="Y240">
        <v>3.971025</v>
      </c>
      <c r="Z240">
        <v>3.9967820000000001</v>
      </c>
      <c r="AA240">
        <v>4.0227050000000002</v>
      </c>
      <c r="AB240">
        <v>4.0487970000000004</v>
      </c>
      <c r="AC240">
        <v>4.0750580000000003</v>
      </c>
      <c r="AD240">
        <v>4.1014889999999999</v>
      </c>
      <c r="AE240">
        <v>4.1280910000000004</v>
      </c>
      <c r="AF240">
        <v>4.1548660000000002</v>
      </c>
      <c r="AG240">
        <v>4.1818150000000003</v>
      </c>
      <c r="AH240">
        <v>4.208939</v>
      </c>
      <c r="AI240">
        <v>4.2362380000000002</v>
      </c>
      <c r="AJ240" s="34">
        <v>6.0000000000000001E-3</v>
      </c>
    </row>
    <row r="241" spans="1:36">
      <c r="A241" t="s">
        <v>940</v>
      </c>
    </row>
    <row r="242" spans="1:36">
      <c r="A242" t="s">
        <v>281</v>
      </c>
      <c r="B242" t="s">
        <v>941</v>
      </c>
      <c r="C242" t="s">
        <v>1588</v>
      </c>
      <c r="D242" t="s">
        <v>399</v>
      </c>
      <c r="E242">
        <v>431.86648600000001</v>
      </c>
      <c r="F242">
        <v>455.31277499999999</v>
      </c>
      <c r="G242">
        <v>455.85299700000002</v>
      </c>
      <c r="H242">
        <v>451.90289300000001</v>
      </c>
      <c r="I242">
        <v>447.02917500000001</v>
      </c>
      <c r="J242">
        <v>428.09738199999998</v>
      </c>
      <c r="K242">
        <v>426.76123000000001</v>
      </c>
      <c r="L242">
        <v>418.56616200000002</v>
      </c>
      <c r="M242">
        <v>414.38458300000002</v>
      </c>
      <c r="N242">
        <v>408.179169</v>
      </c>
      <c r="O242">
        <v>400.68405200000001</v>
      </c>
      <c r="P242">
        <v>392.03097500000001</v>
      </c>
      <c r="Q242">
        <v>382.96151700000001</v>
      </c>
      <c r="R242">
        <v>374.84906000000001</v>
      </c>
      <c r="S242">
        <v>365.70837399999999</v>
      </c>
      <c r="T242">
        <v>358.02682499999997</v>
      </c>
      <c r="U242">
        <v>350.32076999999998</v>
      </c>
      <c r="V242">
        <v>342.37686200000002</v>
      </c>
      <c r="W242">
        <v>333.15429699999999</v>
      </c>
      <c r="X242">
        <v>326.692047</v>
      </c>
      <c r="Y242">
        <v>318.20410199999998</v>
      </c>
      <c r="Z242">
        <v>311.07351699999998</v>
      </c>
      <c r="AA242">
        <v>304.94457999999997</v>
      </c>
      <c r="AB242">
        <v>299.59271200000001</v>
      </c>
      <c r="AC242">
        <v>291.43927000000002</v>
      </c>
      <c r="AD242">
        <v>285.13330100000002</v>
      </c>
      <c r="AE242">
        <v>278.28723100000002</v>
      </c>
      <c r="AF242">
        <v>272.259613</v>
      </c>
      <c r="AG242">
        <v>266.32595800000001</v>
      </c>
      <c r="AH242">
        <v>260.63748199999998</v>
      </c>
      <c r="AI242">
        <v>256.08175699999998</v>
      </c>
      <c r="AJ242" s="34">
        <v>-1.7000000000000001E-2</v>
      </c>
    </row>
    <row r="243" spans="1:36">
      <c r="A243" t="s">
        <v>313</v>
      </c>
      <c r="B243" t="s">
        <v>942</v>
      </c>
      <c r="C243" t="s">
        <v>1589</v>
      </c>
      <c r="D243" t="s">
        <v>399</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t="s">
        <v>17</v>
      </c>
    </row>
    <row r="244" spans="1:36">
      <c r="A244" t="s">
        <v>315</v>
      </c>
      <c r="B244" t="s">
        <v>943</v>
      </c>
      <c r="C244" t="s">
        <v>1590</v>
      </c>
      <c r="D244" t="s">
        <v>399</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t="s">
        <v>17</v>
      </c>
    </row>
    <row r="245" spans="1:36">
      <c r="A245" t="s">
        <v>317</v>
      </c>
      <c r="B245" t="s">
        <v>944</v>
      </c>
      <c r="C245" t="s">
        <v>1591</v>
      </c>
      <c r="D245" t="s">
        <v>399</v>
      </c>
      <c r="E245">
        <v>0.462669</v>
      </c>
      <c r="F245">
        <v>0.48778700000000003</v>
      </c>
      <c r="G245">
        <v>1.467193</v>
      </c>
      <c r="H245">
        <v>2.9146839999999998</v>
      </c>
      <c r="I245">
        <v>4.8174729999999997</v>
      </c>
      <c r="J245">
        <v>6.9412919999999998</v>
      </c>
      <c r="K245">
        <v>10.786287</v>
      </c>
      <c r="L245">
        <v>15.933652</v>
      </c>
      <c r="M245">
        <v>22.684350999999999</v>
      </c>
      <c r="N245">
        <v>30.815408999999999</v>
      </c>
      <c r="O245">
        <v>40.295997999999997</v>
      </c>
      <c r="P245">
        <v>49.499310000000001</v>
      </c>
      <c r="Q245">
        <v>58.439315999999998</v>
      </c>
      <c r="R245">
        <v>67.318634000000003</v>
      </c>
      <c r="S245">
        <v>75.793678</v>
      </c>
      <c r="T245">
        <v>84.352965999999995</v>
      </c>
      <c r="U245">
        <v>92.703484000000003</v>
      </c>
      <c r="V245">
        <v>100.770264</v>
      </c>
      <c r="W245">
        <v>108.183212</v>
      </c>
      <c r="X245">
        <v>116.248955</v>
      </c>
      <c r="Y245">
        <v>123.361244</v>
      </c>
      <c r="Z245">
        <v>130.73509200000001</v>
      </c>
      <c r="AA245">
        <v>138.33114599999999</v>
      </c>
      <c r="AB245">
        <v>146.13145399999999</v>
      </c>
      <c r="AC245">
        <v>152.33786000000001</v>
      </c>
      <c r="AD245">
        <v>159.238708</v>
      </c>
      <c r="AE245">
        <v>165.60131799999999</v>
      </c>
      <c r="AF245">
        <v>172.21379099999999</v>
      </c>
      <c r="AG245">
        <v>178.67195100000001</v>
      </c>
      <c r="AH245">
        <v>185.08367899999999</v>
      </c>
      <c r="AI245">
        <v>192.133804</v>
      </c>
      <c r="AJ245" s="34">
        <v>0.223</v>
      </c>
    </row>
    <row r="246" spans="1:36">
      <c r="A246" t="s">
        <v>30</v>
      </c>
    </row>
    <row r="247" spans="1:36">
      <c r="A247" t="s">
        <v>945</v>
      </c>
      <c r="B247" t="s">
        <v>946</v>
      </c>
      <c r="C247" t="s">
        <v>1592</v>
      </c>
      <c r="D247" t="s">
        <v>936</v>
      </c>
      <c r="E247">
        <v>347.68133499999999</v>
      </c>
      <c r="F247">
        <v>359.32345600000002</v>
      </c>
      <c r="G247">
        <v>357.10058600000002</v>
      </c>
      <c r="H247">
        <v>354.906677</v>
      </c>
      <c r="I247">
        <v>352.695404</v>
      </c>
      <c r="J247">
        <v>348.07818600000002</v>
      </c>
      <c r="K247">
        <v>341.28057899999999</v>
      </c>
      <c r="L247">
        <v>333.10046399999999</v>
      </c>
      <c r="M247">
        <v>325.25259399999999</v>
      </c>
      <c r="N247">
        <v>316.86505099999999</v>
      </c>
      <c r="O247">
        <v>308.73144500000001</v>
      </c>
      <c r="P247">
        <v>305.11627199999998</v>
      </c>
      <c r="Q247">
        <v>301.85186800000002</v>
      </c>
      <c r="R247">
        <v>298.30835000000002</v>
      </c>
      <c r="S247">
        <v>295.38018799999998</v>
      </c>
      <c r="T247">
        <v>292.62634300000002</v>
      </c>
      <c r="U247">
        <v>289.63000499999998</v>
      </c>
      <c r="V247">
        <v>286.272583</v>
      </c>
      <c r="W247">
        <v>282.6651</v>
      </c>
      <c r="X247">
        <v>279.71716300000003</v>
      </c>
      <c r="Y247">
        <v>276.01687600000002</v>
      </c>
      <c r="Z247">
        <v>275.42544600000002</v>
      </c>
      <c r="AA247">
        <v>275.00784299999998</v>
      </c>
      <c r="AB247">
        <v>275.36859099999998</v>
      </c>
      <c r="AC247">
        <v>274.91848800000002</v>
      </c>
      <c r="AD247">
        <v>274.56326300000001</v>
      </c>
      <c r="AE247">
        <v>273.54470800000001</v>
      </c>
      <c r="AF247">
        <v>272.61859099999998</v>
      </c>
      <c r="AG247">
        <v>271.43493699999999</v>
      </c>
      <c r="AH247">
        <v>270.55728099999999</v>
      </c>
      <c r="AI247">
        <v>270.13116500000001</v>
      </c>
      <c r="AJ247" s="34">
        <v>-8.0000000000000002E-3</v>
      </c>
    </row>
    <row r="248" spans="1:36">
      <c r="A248" t="s">
        <v>937</v>
      </c>
      <c r="B248" t="s">
        <v>947</v>
      </c>
      <c r="C248" t="s">
        <v>1593</v>
      </c>
      <c r="D248" t="s">
        <v>939</v>
      </c>
      <c r="E248">
        <v>4.8419600000000003</v>
      </c>
      <c r="F248">
        <v>4.8707260000000003</v>
      </c>
      <c r="G248">
        <v>4.8996630000000003</v>
      </c>
      <c r="H248">
        <v>4.9287720000000004</v>
      </c>
      <c r="I248">
        <v>4.9580539999999997</v>
      </c>
      <c r="J248">
        <v>4.9875090000000002</v>
      </c>
      <c r="K248">
        <v>5.0171400000000004</v>
      </c>
      <c r="L248">
        <v>5.0469470000000003</v>
      </c>
      <c r="M248">
        <v>5.0769310000000001</v>
      </c>
      <c r="N248">
        <v>5.1070919999999997</v>
      </c>
      <c r="O248">
        <v>5.1374339999999998</v>
      </c>
      <c r="P248">
        <v>5.1679550000000001</v>
      </c>
      <c r="Q248">
        <v>5.198658</v>
      </c>
      <c r="R248">
        <v>5.2295429999999996</v>
      </c>
      <c r="S248">
        <v>5.2606109999999999</v>
      </c>
      <c r="T248">
        <v>5.2918640000000003</v>
      </c>
      <c r="U248">
        <v>5.3233030000000001</v>
      </c>
      <c r="V248">
        <v>5.3549290000000003</v>
      </c>
      <c r="W248">
        <v>5.3867419999999999</v>
      </c>
      <c r="X248">
        <v>5.4187450000000004</v>
      </c>
      <c r="Y248">
        <v>5.4509379999999998</v>
      </c>
      <c r="Z248">
        <v>5.4833220000000003</v>
      </c>
      <c r="AA248">
        <v>5.515898</v>
      </c>
      <c r="AB248">
        <v>5.548667</v>
      </c>
      <c r="AC248">
        <v>5.5816319999999999</v>
      </c>
      <c r="AD248">
        <v>5.6147919999999996</v>
      </c>
      <c r="AE248">
        <v>5.6481500000000002</v>
      </c>
      <c r="AF248">
        <v>5.681705</v>
      </c>
      <c r="AG248">
        <v>5.7154600000000002</v>
      </c>
      <c r="AH248">
        <v>5.7494160000000001</v>
      </c>
      <c r="AI248">
        <v>5.7835729999999996</v>
      </c>
      <c r="AJ248" s="34">
        <v>6.0000000000000001E-3</v>
      </c>
    </row>
    <row r="249" spans="1:36">
      <c r="A249" t="s">
        <v>940</v>
      </c>
    </row>
    <row r="250" spans="1:36">
      <c r="A250" t="s">
        <v>281</v>
      </c>
      <c r="B250" t="s">
        <v>948</v>
      </c>
      <c r="C250" t="s">
        <v>1062</v>
      </c>
      <c r="D250" t="s">
        <v>399</v>
      </c>
      <c r="E250">
        <v>75.191635000000005</v>
      </c>
      <c r="F250">
        <v>76.9589</v>
      </c>
      <c r="G250">
        <v>76.098526000000007</v>
      </c>
      <c r="H250">
        <v>75.27037</v>
      </c>
      <c r="I250">
        <v>74.415176000000002</v>
      </c>
      <c r="J250">
        <v>73.084762999999995</v>
      </c>
      <c r="K250">
        <v>71.302963000000005</v>
      </c>
      <c r="L250">
        <v>69.233092999999997</v>
      </c>
      <c r="M250">
        <v>67.242203000000003</v>
      </c>
      <c r="N250">
        <v>65.154494999999997</v>
      </c>
      <c r="O250">
        <v>63.145538000000002</v>
      </c>
      <c r="P250">
        <v>62.077964999999999</v>
      </c>
      <c r="Q250">
        <v>61.089278999999998</v>
      </c>
      <c r="R250">
        <v>60.040740999999997</v>
      </c>
      <c r="S250">
        <v>59.132660000000001</v>
      </c>
      <c r="T250">
        <v>58.274765000000002</v>
      </c>
      <c r="U250">
        <v>57.367573</v>
      </c>
      <c r="V250">
        <v>56.396614</v>
      </c>
      <c r="W250">
        <v>55.386253000000004</v>
      </c>
      <c r="X250">
        <v>54.511924999999998</v>
      </c>
      <c r="Y250">
        <v>53.470908999999999</v>
      </c>
      <c r="Z250">
        <v>52.990333999999997</v>
      </c>
      <c r="AA250">
        <v>52.540813</v>
      </c>
      <c r="AB250">
        <v>52.235802</v>
      </c>
      <c r="AC250">
        <v>51.775986000000003</v>
      </c>
      <c r="AD250">
        <v>51.338679999999997</v>
      </c>
      <c r="AE250">
        <v>50.768425000000001</v>
      </c>
      <c r="AF250">
        <v>50.210804000000003</v>
      </c>
      <c r="AG250">
        <v>49.611865999999999</v>
      </c>
      <c r="AH250">
        <v>49.066448000000001</v>
      </c>
      <c r="AI250">
        <v>48.596412999999998</v>
      </c>
      <c r="AJ250" s="34">
        <v>-1.4E-2</v>
      </c>
    </row>
    <row r="251" spans="1:36">
      <c r="A251" t="s">
        <v>313</v>
      </c>
      <c r="B251" t="s">
        <v>949</v>
      </c>
      <c r="C251" t="s">
        <v>1063</v>
      </c>
      <c r="D251" t="s">
        <v>399</v>
      </c>
      <c r="E251">
        <v>1.7463169999999999</v>
      </c>
      <c r="F251">
        <v>1.7177500000000001</v>
      </c>
      <c r="G251">
        <v>1.622441</v>
      </c>
      <c r="H251">
        <v>1.5316080000000001</v>
      </c>
      <c r="I251">
        <v>1.4458219999999999</v>
      </c>
      <c r="J251">
        <v>1.3535349999999999</v>
      </c>
      <c r="K251">
        <v>1.2628820000000001</v>
      </c>
      <c r="L251">
        <v>1.1675450000000001</v>
      </c>
      <c r="M251">
        <v>1.07799</v>
      </c>
      <c r="N251">
        <v>0.99074499999999999</v>
      </c>
      <c r="O251">
        <v>0.90485899999999997</v>
      </c>
      <c r="P251">
        <v>0.83253600000000005</v>
      </c>
      <c r="Q251">
        <v>0.76458099999999996</v>
      </c>
      <c r="R251">
        <v>0.69626699999999997</v>
      </c>
      <c r="S251">
        <v>0.63292599999999999</v>
      </c>
      <c r="T251">
        <v>0.57323100000000005</v>
      </c>
      <c r="U251">
        <v>0.52168000000000003</v>
      </c>
      <c r="V251">
        <v>0.46667500000000001</v>
      </c>
      <c r="W251">
        <v>0.40619699999999997</v>
      </c>
      <c r="X251">
        <v>0.34445199999999998</v>
      </c>
      <c r="Y251">
        <v>0.289381</v>
      </c>
      <c r="Z251">
        <v>0.28704800000000003</v>
      </c>
      <c r="AA251">
        <v>0.28491499999999997</v>
      </c>
      <c r="AB251">
        <v>0.283605</v>
      </c>
      <c r="AC251">
        <v>0.28147299999999997</v>
      </c>
      <c r="AD251">
        <v>0.27944799999999997</v>
      </c>
      <c r="AE251">
        <v>0.27677400000000002</v>
      </c>
      <c r="AF251">
        <v>0.27421899999999999</v>
      </c>
      <c r="AG251">
        <v>0.27142100000000002</v>
      </c>
      <c r="AH251">
        <v>0.268957</v>
      </c>
      <c r="AI251">
        <v>0.26695799999999997</v>
      </c>
      <c r="AJ251" s="34">
        <v>-6.0999999999999999E-2</v>
      </c>
    </row>
    <row r="252" spans="1:36">
      <c r="A252" t="s">
        <v>315</v>
      </c>
      <c r="B252" t="s">
        <v>950</v>
      </c>
      <c r="C252" t="s">
        <v>1064</v>
      </c>
      <c r="D252" t="s">
        <v>399</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17</v>
      </c>
    </row>
    <row r="253" spans="1:36">
      <c r="A253" t="s">
        <v>317</v>
      </c>
      <c r="B253" t="s">
        <v>951</v>
      </c>
      <c r="C253" t="s">
        <v>1065</v>
      </c>
      <c r="D253" t="s">
        <v>399</v>
      </c>
      <c r="E253">
        <v>0.40545300000000001</v>
      </c>
      <c r="F253">
        <v>0.46474900000000002</v>
      </c>
      <c r="G253">
        <v>0.50729500000000005</v>
      </c>
      <c r="H253">
        <v>0.54806900000000003</v>
      </c>
      <c r="I253">
        <v>0.585534</v>
      </c>
      <c r="J253">
        <v>0.617282</v>
      </c>
      <c r="K253">
        <v>0.63884099999999999</v>
      </c>
      <c r="L253">
        <v>0.65778499999999995</v>
      </c>
      <c r="M253">
        <v>0.67478000000000005</v>
      </c>
      <c r="N253">
        <v>0.68839099999999998</v>
      </c>
      <c r="O253">
        <v>0.70272500000000004</v>
      </c>
      <c r="P253">
        <v>0.72755800000000004</v>
      </c>
      <c r="Q253">
        <v>0.75117999999999996</v>
      </c>
      <c r="R253">
        <v>0.77397400000000005</v>
      </c>
      <c r="S253">
        <v>0.79636099999999999</v>
      </c>
      <c r="T253">
        <v>0.81736399999999998</v>
      </c>
      <c r="U253">
        <v>0.83218199999999998</v>
      </c>
      <c r="V253">
        <v>0.84796899999999997</v>
      </c>
      <c r="W253">
        <v>0.86652399999999996</v>
      </c>
      <c r="X253">
        <v>0.88872399999999996</v>
      </c>
      <c r="Y253">
        <v>0.931948</v>
      </c>
      <c r="Z253">
        <v>0.98800500000000002</v>
      </c>
      <c r="AA253">
        <v>1.0480560000000001</v>
      </c>
      <c r="AB253">
        <v>1.114857</v>
      </c>
      <c r="AC253">
        <v>1.182455</v>
      </c>
      <c r="AD253">
        <v>1.254731</v>
      </c>
      <c r="AE253">
        <v>1.3279970000000001</v>
      </c>
      <c r="AF253">
        <v>1.405883</v>
      </c>
      <c r="AG253">
        <v>1.4871030000000001</v>
      </c>
      <c r="AH253">
        <v>1.5747169999999999</v>
      </c>
      <c r="AI253">
        <v>1.67012</v>
      </c>
      <c r="AJ253" s="34">
        <v>4.8000000000000001E-2</v>
      </c>
    </row>
    <row r="254" spans="1:36">
      <c r="A254" t="s">
        <v>29</v>
      </c>
    </row>
    <row r="255" spans="1:36">
      <c r="A255" t="s">
        <v>952</v>
      </c>
      <c r="B255" t="s">
        <v>953</v>
      </c>
      <c r="C255" t="s">
        <v>1594</v>
      </c>
      <c r="D255" t="s">
        <v>954</v>
      </c>
      <c r="E255">
        <v>4133.4975590000004</v>
      </c>
      <c r="F255">
        <v>4480.1191410000001</v>
      </c>
      <c r="G255">
        <v>4842.9975590000004</v>
      </c>
      <c r="H255">
        <v>5102.3203119999998</v>
      </c>
      <c r="I255">
        <v>5347.5864259999998</v>
      </c>
      <c r="J255">
        <v>5607.7910160000001</v>
      </c>
      <c r="K255">
        <v>5849.7714839999999</v>
      </c>
      <c r="L255">
        <v>6069.5566410000001</v>
      </c>
      <c r="M255">
        <v>6297.9384769999997</v>
      </c>
      <c r="N255">
        <v>6534.3159180000002</v>
      </c>
      <c r="O255">
        <v>6777.189453</v>
      </c>
      <c r="P255">
        <v>7022.310547</v>
      </c>
      <c r="Q255">
        <v>7284.1108400000003</v>
      </c>
      <c r="R255">
        <v>7539.5625</v>
      </c>
      <c r="S255">
        <v>7817.6918949999999</v>
      </c>
      <c r="T255">
        <v>8120.7763670000004</v>
      </c>
      <c r="U255">
        <v>8411.2099610000005</v>
      </c>
      <c r="V255">
        <v>8685.3125</v>
      </c>
      <c r="W255">
        <v>8970.6113280000009</v>
      </c>
      <c r="X255">
        <v>9279.484375</v>
      </c>
      <c r="Y255">
        <v>9597.0019530000009</v>
      </c>
      <c r="Z255">
        <v>9926.3789059999999</v>
      </c>
      <c r="AA255">
        <v>10264.111328000001</v>
      </c>
      <c r="AB255">
        <v>10615.589844</v>
      </c>
      <c r="AC255">
        <v>10958.377930000001</v>
      </c>
      <c r="AD255">
        <v>11328.463867</v>
      </c>
      <c r="AE255">
        <v>11711.177734000001</v>
      </c>
      <c r="AF255">
        <v>12075.369140999999</v>
      </c>
      <c r="AG255">
        <v>12473.224609000001</v>
      </c>
      <c r="AH255">
        <v>12883.205078000001</v>
      </c>
      <c r="AI255">
        <v>13275.191406</v>
      </c>
      <c r="AJ255" s="34">
        <v>0.04</v>
      </c>
    </row>
    <row r="256" spans="1:36">
      <c r="A256" t="s">
        <v>955</v>
      </c>
      <c r="B256" t="s">
        <v>956</v>
      </c>
      <c r="C256" t="s">
        <v>1595</v>
      </c>
      <c r="D256" t="s">
        <v>954</v>
      </c>
      <c r="E256">
        <v>1553.1899410000001</v>
      </c>
      <c r="F256">
        <v>1718.5379640000001</v>
      </c>
      <c r="G256">
        <v>1906.9501949999999</v>
      </c>
      <c r="H256">
        <v>2082.2116700000001</v>
      </c>
      <c r="I256">
        <v>2230.2214359999998</v>
      </c>
      <c r="J256">
        <v>2362.141357</v>
      </c>
      <c r="K256">
        <v>2468.0270999999998</v>
      </c>
      <c r="L256">
        <v>2554.6623540000001</v>
      </c>
      <c r="M256">
        <v>2636.6213379999999</v>
      </c>
      <c r="N256">
        <v>2709.3046880000002</v>
      </c>
      <c r="O256">
        <v>2779.0397950000001</v>
      </c>
      <c r="P256">
        <v>2855.7797850000002</v>
      </c>
      <c r="Q256">
        <v>2942.678711</v>
      </c>
      <c r="R256">
        <v>3027.2678219999998</v>
      </c>
      <c r="S256">
        <v>3126.9262699999999</v>
      </c>
      <c r="T256">
        <v>3235.2683109999998</v>
      </c>
      <c r="U256">
        <v>3346.806885</v>
      </c>
      <c r="V256">
        <v>3459.9541020000001</v>
      </c>
      <c r="W256">
        <v>3568.9562989999999</v>
      </c>
      <c r="X256">
        <v>3693.2529300000001</v>
      </c>
      <c r="Y256">
        <v>3824.2673340000001</v>
      </c>
      <c r="Z256">
        <v>3958.3852539999998</v>
      </c>
      <c r="AA256">
        <v>4098.7045900000003</v>
      </c>
      <c r="AB256">
        <v>4242.7089839999999</v>
      </c>
      <c r="AC256">
        <v>4388.6625979999999</v>
      </c>
      <c r="AD256">
        <v>4552.1650390000004</v>
      </c>
      <c r="AE256">
        <v>4712.7109380000002</v>
      </c>
      <c r="AF256">
        <v>4875.279297</v>
      </c>
      <c r="AG256">
        <v>5043.6132809999999</v>
      </c>
      <c r="AH256">
        <v>5208.5297849999997</v>
      </c>
      <c r="AI256">
        <v>5371.4960940000001</v>
      </c>
      <c r="AJ256" s="34">
        <v>4.2000000000000003E-2</v>
      </c>
    </row>
    <row r="257" spans="1:36">
      <c r="A257" t="s">
        <v>957</v>
      </c>
      <c r="B257" t="s">
        <v>958</v>
      </c>
      <c r="C257" t="s">
        <v>1596</v>
      </c>
      <c r="D257" t="s">
        <v>954</v>
      </c>
      <c r="E257">
        <v>2580.3076169999999</v>
      </c>
      <c r="F257">
        <v>2761.5812989999999</v>
      </c>
      <c r="G257">
        <v>2936.0473630000001</v>
      </c>
      <c r="H257">
        <v>3020.1083979999999</v>
      </c>
      <c r="I257">
        <v>3117.36499</v>
      </c>
      <c r="J257">
        <v>3245.649414</v>
      </c>
      <c r="K257">
        <v>3381.7441410000001</v>
      </c>
      <c r="L257">
        <v>3514.8942870000001</v>
      </c>
      <c r="M257">
        <v>3661.3173830000001</v>
      </c>
      <c r="N257">
        <v>3825.0112300000001</v>
      </c>
      <c r="O257">
        <v>3998.149414</v>
      </c>
      <c r="P257">
        <v>4166.5307620000003</v>
      </c>
      <c r="Q257">
        <v>4341.4321289999998</v>
      </c>
      <c r="R257">
        <v>4512.2944340000004</v>
      </c>
      <c r="S257">
        <v>4690.765625</v>
      </c>
      <c r="T257">
        <v>4885.5083009999998</v>
      </c>
      <c r="U257">
        <v>5064.4033200000003</v>
      </c>
      <c r="V257">
        <v>5225.3579099999997</v>
      </c>
      <c r="W257">
        <v>5401.6547849999997</v>
      </c>
      <c r="X257">
        <v>5586.2319340000004</v>
      </c>
      <c r="Y257">
        <v>5772.7348629999997</v>
      </c>
      <c r="Z257">
        <v>5967.9931640000004</v>
      </c>
      <c r="AA257">
        <v>6165.4072269999997</v>
      </c>
      <c r="AB257">
        <v>6372.8808589999999</v>
      </c>
      <c r="AC257">
        <v>6569.7153319999998</v>
      </c>
      <c r="AD257">
        <v>6776.298828</v>
      </c>
      <c r="AE257">
        <v>6998.466797</v>
      </c>
      <c r="AF257">
        <v>7200.0898440000001</v>
      </c>
      <c r="AG257">
        <v>7429.611328</v>
      </c>
      <c r="AH257">
        <v>7674.6757809999999</v>
      </c>
      <c r="AI257">
        <v>7903.6948240000002</v>
      </c>
      <c r="AJ257" s="34">
        <v>3.7999999999999999E-2</v>
      </c>
    </row>
    <row r="258" spans="1:36">
      <c r="A258" t="s">
        <v>940</v>
      </c>
    </row>
    <row r="259" spans="1:36">
      <c r="A259" t="s">
        <v>281</v>
      </c>
      <c r="B259" t="s">
        <v>959</v>
      </c>
      <c r="C259" t="s">
        <v>1067</v>
      </c>
      <c r="D259" t="s">
        <v>399</v>
      </c>
      <c r="E259">
        <v>425.03616299999999</v>
      </c>
      <c r="F259">
        <v>370.24560500000001</v>
      </c>
      <c r="G259">
        <v>252.653122</v>
      </c>
      <c r="H259">
        <v>226.24581900000001</v>
      </c>
      <c r="I259">
        <v>293.446594</v>
      </c>
      <c r="J259">
        <v>287.95434599999999</v>
      </c>
      <c r="K259">
        <v>269.74572799999999</v>
      </c>
      <c r="L259">
        <v>298.33557100000002</v>
      </c>
      <c r="M259">
        <v>297.11917099999999</v>
      </c>
      <c r="N259">
        <v>307.34466600000002</v>
      </c>
      <c r="O259">
        <v>308.88790899999998</v>
      </c>
      <c r="P259">
        <v>287.654358</v>
      </c>
      <c r="Q259">
        <v>306.24054000000001</v>
      </c>
      <c r="R259">
        <v>305.51928700000002</v>
      </c>
      <c r="S259">
        <v>308.330963</v>
      </c>
      <c r="T259">
        <v>291.13928199999998</v>
      </c>
      <c r="U259">
        <v>309.98889200000002</v>
      </c>
      <c r="V259">
        <v>310.407532</v>
      </c>
      <c r="W259">
        <v>296.98941000000002</v>
      </c>
      <c r="X259">
        <v>313.76461799999998</v>
      </c>
      <c r="Y259">
        <v>312.93249500000002</v>
      </c>
      <c r="Z259">
        <v>296.40905800000002</v>
      </c>
      <c r="AA259">
        <v>313.66189600000001</v>
      </c>
      <c r="AB259">
        <v>313.04077100000001</v>
      </c>
      <c r="AC259">
        <v>318.13922100000002</v>
      </c>
      <c r="AD259">
        <v>314.39709499999998</v>
      </c>
      <c r="AE259">
        <v>316.72891199999998</v>
      </c>
      <c r="AF259">
        <v>317.82919299999998</v>
      </c>
      <c r="AG259">
        <v>316.59680200000003</v>
      </c>
      <c r="AH259">
        <v>315.79705799999999</v>
      </c>
      <c r="AI259">
        <v>316.30053700000002</v>
      </c>
      <c r="AJ259" s="34">
        <v>-0.01</v>
      </c>
    </row>
    <row r="260" spans="1:36">
      <c r="A260" t="s">
        <v>313</v>
      </c>
      <c r="B260" t="s">
        <v>960</v>
      </c>
      <c r="C260" t="s">
        <v>1068</v>
      </c>
      <c r="D260" t="s">
        <v>399</v>
      </c>
      <c r="E260">
        <v>413.53491200000002</v>
      </c>
      <c r="F260">
        <v>474.50048800000002</v>
      </c>
      <c r="G260">
        <v>704.24414100000001</v>
      </c>
      <c r="H260">
        <v>747.77252199999998</v>
      </c>
      <c r="I260">
        <v>617.69500700000003</v>
      </c>
      <c r="J260">
        <v>623.54443400000002</v>
      </c>
      <c r="K260">
        <v>651.77941899999996</v>
      </c>
      <c r="L260">
        <v>593.12518299999999</v>
      </c>
      <c r="M260">
        <v>594.11492899999996</v>
      </c>
      <c r="N260">
        <v>572.40936299999998</v>
      </c>
      <c r="O260">
        <v>577.09655799999996</v>
      </c>
      <c r="P260">
        <v>618.64599599999997</v>
      </c>
      <c r="Q260">
        <v>579.948486</v>
      </c>
      <c r="R260">
        <v>579.65319799999997</v>
      </c>
      <c r="S260">
        <v>572.24395800000002</v>
      </c>
      <c r="T260">
        <v>607.745361</v>
      </c>
      <c r="U260">
        <v>570.14923099999999</v>
      </c>
      <c r="V260">
        <v>567.50323500000002</v>
      </c>
      <c r="W260">
        <v>591.57428000000004</v>
      </c>
      <c r="X260">
        <v>556.13769500000001</v>
      </c>
      <c r="Y260">
        <v>550.32708700000001</v>
      </c>
      <c r="Z260">
        <v>580.63720699999999</v>
      </c>
      <c r="AA260">
        <v>539.14996299999996</v>
      </c>
      <c r="AB260">
        <v>535.70849599999997</v>
      </c>
      <c r="AC260">
        <v>517.95916699999998</v>
      </c>
      <c r="AD260">
        <v>517.56463599999995</v>
      </c>
      <c r="AE260">
        <v>506.65536500000002</v>
      </c>
      <c r="AF260">
        <v>499.68572999999998</v>
      </c>
      <c r="AG260">
        <v>499.529877</v>
      </c>
      <c r="AH260">
        <v>494.734039</v>
      </c>
      <c r="AI260">
        <v>487.25003099999998</v>
      </c>
      <c r="AJ260" s="34">
        <v>5.0000000000000001E-3</v>
      </c>
    </row>
    <row r="261" spans="1:36">
      <c r="A261" t="s">
        <v>315</v>
      </c>
      <c r="B261" t="s">
        <v>961</v>
      </c>
      <c r="C261" t="s">
        <v>1069</v>
      </c>
      <c r="D261" t="s">
        <v>399</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17</v>
      </c>
    </row>
    <row r="262" spans="1:36">
      <c r="A262" t="s">
        <v>317</v>
      </c>
      <c r="B262" t="s">
        <v>962</v>
      </c>
      <c r="C262" t="s">
        <v>1070</v>
      </c>
      <c r="D262" t="s">
        <v>399</v>
      </c>
      <c r="E262">
        <v>17.315902999999999</v>
      </c>
      <c r="F262">
        <v>36.718674</v>
      </c>
      <c r="G262">
        <v>17.100639000000001</v>
      </c>
      <c r="H262">
        <v>18.175018000000001</v>
      </c>
      <c r="I262">
        <v>30.260731</v>
      </c>
      <c r="J262">
        <v>33.053322000000001</v>
      </c>
      <c r="K262">
        <v>34.955939999999998</v>
      </c>
      <c r="L262">
        <v>42.351486000000001</v>
      </c>
      <c r="M262">
        <v>43.570652000000003</v>
      </c>
      <c r="N262">
        <v>47.041564999999999</v>
      </c>
      <c r="O262">
        <v>43.275649999999999</v>
      </c>
      <c r="P262">
        <v>40.027729000000001</v>
      </c>
      <c r="Q262">
        <v>45.376812000000001</v>
      </c>
      <c r="R262">
        <v>46.843704000000002</v>
      </c>
      <c r="S262">
        <v>49.102119000000002</v>
      </c>
      <c r="T262">
        <v>45.52393</v>
      </c>
      <c r="U262">
        <v>49.935234000000001</v>
      </c>
      <c r="V262">
        <v>51.650298999999997</v>
      </c>
      <c r="W262">
        <v>51.096953999999997</v>
      </c>
      <c r="X262">
        <v>56.260711999999998</v>
      </c>
      <c r="Y262">
        <v>61.169593999999996</v>
      </c>
      <c r="Z262">
        <v>59.988880000000002</v>
      </c>
      <c r="AA262">
        <v>68.321358000000004</v>
      </c>
      <c r="AB262">
        <v>71.590667999999994</v>
      </c>
      <c r="AC262">
        <v>77.730148</v>
      </c>
      <c r="AD262">
        <v>82.270934999999994</v>
      </c>
      <c r="AE262">
        <v>87.080887000000004</v>
      </c>
      <c r="AF262">
        <v>90.691199999999995</v>
      </c>
      <c r="AG262">
        <v>92.562622000000005</v>
      </c>
      <c r="AH262">
        <v>96.801299999999998</v>
      </c>
      <c r="AI262">
        <v>101.31399500000001</v>
      </c>
      <c r="AJ262" s="34">
        <v>6.0999999999999999E-2</v>
      </c>
    </row>
  </sheetData>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Q96"/>
  <sheetViews>
    <sheetView workbookViewId="0">
      <selection activeCell="AQ14" sqref="AQ14"/>
    </sheetView>
  </sheetViews>
  <sheetFormatPr defaultColWidth="9.28515625" defaultRowHeight="12.75"/>
  <cols>
    <col min="1" max="1" width="51.85546875" style="7" customWidth="1"/>
    <col min="2" max="19" width="11.7109375" style="7" hidden="1" customWidth="1"/>
    <col min="20" max="20" width="11.7109375" style="17" hidden="1" customWidth="1"/>
    <col min="21" max="36" width="11.7109375" style="7" hidden="1" customWidth="1"/>
    <col min="37" max="37" width="12.5703125" style="7" hidden="1" customWidth="1"/>
    <col min="38" max="38" width="13.85546875" style="7" bestFit="1" customWidth="1"/>
    <col min="39" max="39" width="10.85546875" style="7" bestFit="1" customWidth="1"/>
    <col min="40" max="16384" width="9.28515625" style="7"/>
  </cols>
  <sheetData>
    <row r="1" spans="1:43" ht="16.5" customHeight="1" thickBot="1">
      <c r="A1" s="97" t="s">
        <v>77</v>
      </c>
      <c r="B1" s="97"/>
      <c r="C1" s="97"/>
      <c r="D1" s="97"/>
      <c r="E1" s="97"/>
      <c r="F1" s="97"/>
      <c r="G1" s="97"/>
      <c r="H1" s="97"/>
      <c r="I1" s="97"/>
      <c r="J1" s="97"/>
      <c r="K1" s="97"/>
      <c r="L1" s="97"/>
      <c r="M1" s="97"/>
      <c r="N1" s="97"/>
      <c r="O1" s="97"/>
      <c r="P1" s="97"/>
      <c r="Q1" s="97"/>
      <c r="R1" s="97"/>
      <c r="S1" s="97"/>
      <c r="T1" s="97"/>
      <c r="U1" s="97"/>
      <c r="V1" s="97"/>
      <c r="W1" s="97"/>
      <c r="X1" s="97"/>
      <c r="Y1" s="97"/>
      <c r="Z1" s="97"/>
      <c r="AA1" s="97"/>
      <c r="AB1" s="97"/>
      <c r="AC1" s="97"/>
      <c r="AD1" s="97"/>
      <c r="AE1" s="97"/>
      <c r="AF1" s="97"/>
      <c r="AG1" s="97"/>
      <c r="AH1" s="97"/>
      <c r="AI1" s="97"/>
      <c r="AJ1" s="97"/>
      <c r="AK1" s="97"/>
      <c r="AL1" s="97"/>
      <c r="AM1" s="97"/>
    </row>
    <row r="2" spans="1:43" s="8" customFormat="1" ht="16.5" customHeight="1">
      <c r="A2" s="36"/>
      <c r="B2" s="37">
        <v>1960</v>
      </c>
      <c r="C2" s="37">
        <v>1965</v>
      </c>
      <c r="D2" s="37">
        <v>1970</v>
      </c>
      <c r="E2" s="37">
        <v>1975</v>
      </c>
      <c r="F2" s="37">
        <v>1980</v>
      </c>
      <c r="G2" s="37">
        <v>1985</v>
      </c>
      <c r="H2" s="37">
        <v>1990</v>
      </c>
      <c r="I2" s="37">
        <v>1991</v>
      </c>
      <c r="J2" s="37">
        <v>1992</v>
      </c>
      <c r="K2" s="37">
        <v>1993</v>
      </c>
      <c r="L2" s="37">
        <v>1994</v>
      </c>
      <c r="M2" s="37">
        <v>1995</v>
      </c>
      <c r="N2" s="37">
        <v>1996</v>
      </c>
      <c r="O2" s="37">
        <v>1997</v>
      </c>
      <c r="P2" s="37">
        <v>1998</v>
      </c>
      <c r="Q2" s="37">
        <v>1999</v>
      </c>
      <c r="R2" s="37">
        <v>2000</v>
      </c>
      <c r="S2" s="37">
        <v>2001</v>
      </c>
      <c r="T2" s="38">
        <v>2002</v>
      </c>
      <c r="U2" s="38">
        <v>2003</v>
      </c>
      <c r="V2" s="38">
        <v>2004</v>
      </c>
      <c r="W2" s="38">
        <v>2005</v>
      </c>
      <c r="X2" s="38">
        <v>2006</v>
      </c>
      <c r="Y2" s="38">
        <v>2007</v>
      </c>
      <c r="Z2" s="38">
        <v>2008</v>
      </c>
      <c r="AA2" s="38">
        <v>2009</v>
      </c>
      <c r="AB2" s="38">
        <v>2010</v>
      </c>
      <c r="AC2" s="38">
        <v>2011</v>
      </c>
      <c r="AD2" s="38">
        <v>2012</v>
      </c>
      <c r="AE2" s="38">
        <v>2013</v>
      </c>
      <c r="AF2" s="39">
        <v>2014</v>
      </c>
      <c r="AG2" s="39">
        <v>2015</v>
      </c>
      <c r="AH2" s="39">
        <v>2016</v>
      </c>
      <c r="AI2" s="39">
        <v>2017</v>
      </c>
      <c r="AJ2" s="39">
        <v>2018</v>
      </c>
      <c r="AK2" s="39">
        <v>2019</v>
      </c>
      <c r="AL2" s="39">
        <v>2020</v>
      </c>
      <c r="AM2" s="39">
        <v>2021</v>
      </c>
      <c r="AN2" s="39">
        <v>2022</v>
      </c>
    </row>
    <row r="3" spans="1:43" s="9" customFormat="1" ht="16.5" customHeight="1">
      <c r="A3" s="40" t="s">
        <v>76</v>
      </c>
      <c r="B3" s="41"/>
      <c r="C3" s="41"/>
      <c r="D3" s="41"/>
      <c r="E3" s="41"/>
      <c r="F3" s="41"/>
      <c r="G3" s="41"/>
      <c r="H3" s="41"/>
      <c r="I3" s="41"/>
      <c r="J3" s="41"/>
      <c r="K3" s="41"/>
      <c r="L3" s="41"/>
      <c r="M3" s="41"/>
      <c r="N3" s="41"/>
      <c r="O3" s="41"/>
      <c r="P3" s="41"/>
      <c r="Q3" s="41"/>
      <c r="R3" s="41"/>
      <c r="S3" s="41"/>
      <c r="T3" s="41"/>
      <c r="U3" s="41"/>
      <c r="V3" s="41"/>
      <c r="W3" s="41"/>
      <c r="X3" s="41"/>
      <c r="Y3" s="41"/>
      <c r="Z3" s="41"/>
      <c r="AA3" s="10"/>
      <c r="AB3" s="10"/>
      <c r="AC3" s="10"/>
      <c r="AD3" s="10"/>
      <c r="AE3" s="42"/>
      <c r="AI3" s="11"/>
      <c r="AJ3" s="11"/>
      <c r="AK3" s="11"/>
      <c r="AL3" s="11"/>
      <c r="AM3" s="11"/>
      <c r="AN3" s="11"/>
    </row>
    <row r="4" spans="1:43" s="11" customFormat="1" ht="16.5" customHeight="1">
      <c r="A4" s="70" t="s">
        <v>75</v>
      </c>
      <c r="B4" s="71">
        <v>2135</v>
      </c>
      <c r="C4" s="71">
        <v>2125</v>
      </c>
      <c r="D4" s="71">
        <v>2679</v>
      </c>
      <c r="E4" s="71">
        <v>2495</v>
      </c>
      <c r="F4" s="71">
        <v>3808</v>
      </c>
      <c r="G4" s="71">
        <v>4678</v>
      </c>
      <c r="H4" s="71">
        <v>6083</v>
      </c>
      <c r="I4" s="71">
        <v>6054</v>
      </c>
      <c r="J4" s="71">
        <v>7320</v>
      </c>
      <c r="K4" s="71">
        <v>7297</v>
      </c>
      <c r="L4" s="71">
        <v>7370</v>
      </c>
      <c r="M4" s="71">
        <v>6865</v>
      </c>
      <c r="N4" s="71">
        <v>7077</v>
      </c>
      <c r="O4" s="71">
        <v>7043</v>
      </c>
      <c r="P4" s="71">
        <v>7451</v>
      </c>
      <c r="Q4" s="41">
        <v>7859</v>
      </c>
      <c r="R4" s="41">
        <v>7826</v>
      </c>
      <c r="S4" s="41">
        <v>7746</v>
      </c>
      <c r="T4" s="41">
        <v>7673</v>
      </c>
      <c r="U4" s="41">
        <v>7564</v>
      </c>
      <c r="V4" s="41">
        <v>7764</v>
      </c>
      <c r="W4" s="41">
        <v>7686</v>
      </c>
      <c r="X4" s="41">
        <v>7637</v>
      </c>
      <c r="Y4" s="41">
        <v>7732</v>
      </c>
      <c r="Z4" s="41">
        <v>7337</v>
      </c>
      <c r="AA4" s="41">
        <v>7169</v>
      </c>
      <c r="AB4" s="41">
        <v>7185</v>
      </c>
      <c r="AC4" s="41">
        <v>7168</v>
      </c>
      <c r="AD4" s="41">
        <v>6914</v>
      </c>
      <c r="AE4" s="41">
        <v>6740</v>
      </c>
      <c r="AF4" s="41">
        <v>6761</v>
      </c>
      <c r="AG4" s="41">
        <v>6876</v>
      </c>
      <c r="AH4" s="41">
        <v>7077</v>
      </c>
      <c r="AI4" s="41">
        <v>7196</v>
      </c>
      <c r="AJ4" s="41">
        <v>7475</v>
      </c>
      <c r="AK4" s="41">
        <v>7628</v>
      </c>
      <c r="AL4" s="41">
        <v>5884</v>
      </c>
      <c r="AM4" s="41">
        <v>5815</v>
      </c>
      <c r="AN4" s="41">
        <v>6852</v>
      </c>
    </row>
    <row r="5" spans="1:43" s="11" customFormat="1" ht="16.5" customHeight="1">
      <c r="A5" s="70" t="s">
        <v>74</v>
      </c>
      <c r="B5" s="71">
        <v>76549</v>
      </c>
      <c r="C5" s="71">
        <v>95442</v>
      </c>
      <c r="D5" s="71">
        <v>131743</v>
      </c>
      <c r="E5" s="71">
        <v>168475</v>
      </c>
      <c r="F5" s="71">
        <v>211045</v>
      </c>
      <c r="G5" s="71">
        <v>210654</v>
      </c>
      <c r="H5" s="71">
        <v>198000</v>
      </c>
      <c r="I5" s="71">
        <v>196874</v>
      </c>
      <c r="J5" s="71">
        <v>185650</v>
      </c>
      <c r="K5" s="71">
        <v>177120</v>
      </c>
      <c r="L5" s="71">
        <v>172935</v>
      </c>
      <c r="M5" s="71">
        <v>188089</v>
      </c>
      <c r="N5" s="71">
        <v>191129</v>
      </c>
      <c r="O5" s="71">
        <v>192414</v>
      </c>
      <c r="P5" s="71">
        <v>204710</v>
      </c>
      <c r="Q5" s="41">
        <v>219464</v>
      </c>
      <c r="R5" s="41">
        <v>217533</v>
      </c>
      <c r="S5" s="41">
        <v>211446</v>
      </c>
      <c r="T5" s="41">
        <v>211244</v>
      </c>
      <c r="U5" s="41">
        <v>209708</v>
      </c>
      <c r="V5" s="41">
        <v>219426</v>
      </c>
      <c r="W5" s="41">
        <v>224352</v>
      </c>
      <c r="X5" s="41">
        <v>221943</v>
      </c>
      <c r="Y5" s="41">
        <v>231607</v>
      </c>
      <c r="Z5" s="41">
        <v>228663</v>
      </c>
      <c r="AA5" s="41">
        <v>223877</v>
      </c>
      <c r="AB5" s="41">
        <v>223370</v>
      </c>
      <c r="AC5" s="41">
        <v>220453.22868848289</v>
      </c>
      <c r="AD5" s="41">
        <v>209033.99999999994</v>
      </c>
      <c r="AE5" s="41">
        <v>199927</v>
      </c>
      <c r="AF5" s="41">
        <v>204408</v>
      </c>
      <c r="AG5" s="41">
        <v>210031</v>
      </c>
      <c r="AH5" s="41">
        <v>211794</v>
      </c>
      <c r="AI5" s="41">
        <v>211757</v>
      </c>
      <c r="AJ5" s="41">
        <v>211749</v>
      </c>
      <c r="AK5" s="41">
        <v>210981.00000000003</v>
      </c>
      <c r="AL5" s="41">
        <v>204140.00000000006</v>
      </c>
      <c r="AM5" s="73">
        <v>209194</v>
      </c>
      <c r="AN5" s="41">
        <v>209140</v>
      </c>
    </row>
    <row r="6" spans="1:43" s="9" customFormat="1" ht="16.5" customHeight="1">
      <c r="A6" s="40" t="s">
        <v>73</v>
      </c>
      <c r="B6" s="72">
        <v>73857768</v>
      </c>
      <c r="C6" s="72">
        <v>90357667</v>
      </c>
      <c r="D6" s="72">
        <v>111242295</v>
      </c>
      <c r="E6" s="72">
        <v>137912779</v>
      </c>
      <c r="F6" s="72">
        <v>161490159</v>
      </c>
      <c r="G6" s="72">
        <v>177133282</v>
      </c>
      <c r="H6" s="72">
        <v>193057376</v>
      </c>
      <c r="I6" s="72">
        <v>192313834</v>
      </c>
      <c r="J6" s="72">
        <v>194427346</v>
      </c>
      <c r="K6" s="72">
        <v>198041338</v>
      </c>
      <c r="L6" s="72">
        <v>201801918</v>
      </c>
      <c r="M6" s="72">
        <v>205427212</v>
      </c>
      <c r="N6" s="72">
        <v>210441248.708</v>
      </c>
      <c r="O6" s="72">
        <v>211580033</v>
      </c>
      <c r="P6" s="72">
        <v>215496003</v>
      </c>
      <c r="Q6" s="44">
        <v>220461056</v>
      </c>
      <c r="R6" s="44">
        <v>225821241</v>
      </c>
      <c r="S6" s="44">
        <v>235331382</v>
      </c>
      <c r="T6" s="44">
        <v>234624135</v>
      </c>
      <c r="U6" s="44">
        <v>236760033</v>
      </c>
      <c r="V6" s="44">
        <v>243010549</v>
      </c>
      <c r="W6" s="44">
        <v>247421120</v>
      </c>
      <c r="X6" s="44">
        <v>250844644</v>
      </c>
      <c r="Y6" s="44">
        <v>254403081</v>
      </c>
      <c r="Z6" s="44">
        <v>255917664</v>
      </c>
      <c r="AA6" s="44">
        <v>254212611</v>
      </c>
      <c r="AB6" s="44">
        <v>250070048</v>
      </c>
      <c r="AC6" s="44">
        <v>253215681</v>
      </c>
      <c r="AD6" s="44">
        <v>253639386</v>
      </c>
      <c r="AE6" s="44">
        <v>255876822</v>
      </c>
      <c r="AF6" s="44">
        <v>260350938</v>
      </c>
      <c r="AG6" s="44">
        <v>263610219</v>
      </c>
      <c r="AH6" s="44">
        <v>268799083</v>
      </c>
      <c r="AI6" s="44">
        <v>272480899</v>
      </c>
      <c r="AJ6" s="44">
        <v>273602100</v>
      </c>
      <c r="AK6" s="44">
        <v>276491174</v>
      </c>
      <c r="AL6" s="44">
        <v>275936367</v>
      </c>
      <c r="AM6" s="44">
        <v>282366285</v>
      </c>
      <c r="AN6" s="44" t="s">
        <v>59</v>
      </c>
    </row>
    <row r="7" spans="1:43" s="11" customFormat="1" ht="16.5" customHeight="1">
      <c r="A7" s="70" t="s">
        <v>963</v>
      </c>
      <c r="B7" s="71">
        <v>61671390</v>
      </c>
      <c r="C7" s="71">
        <v>75257588</v>
      </c>
      <c r="D7" s="71">
        <v>92067655</v>
      </c>
      <c r="E7" s="71">
        <v>111670004</v>
      </c>
      <c r="F7" s="71">
        <v>127294783</v>
      </c>
      <c r="G7" s="71">
        <v>133329597</v>
      </c>
      <c r="H7" s="71">
        <v>137959958</v>
      </c>
      <c r="I7" s="71">
        <v>132476966</v>
      </c>
      <c r="J7" s="71">
        <v>130646266</v>
      </c>
      <c r="K7" s="71">
        <v>131305045</v>
      </c>
      <c r="L7" s="71">
        <v>133929661</v>
      </c>
      <c r="M7" s="71">
        <v>128386775</v>
      </c>
      <c r="N7" s="71">
        <v>129728341</v>
      </c>
      <c r="O7" s="71">
        <v>129748704</v>
      </c>
      <c r="P7" s="71">
        <v>131838538</v>
      </c>
      <c r="Q7" s="41">
        <v>132432044</v>
      </c>
      <c r="R7" s="41">
        <v>133621420</v>
      </c>
      <c r="S7" s="41">
        <v>137633467</v>
      </c>
      <c r="T7" s="41">
        <v>135920677</v>
      </c>
      <c r="U7" s="41">
        <v>135669897</v>
      </c>
      <c r="V7" s="41">
        <v>136430651</v>
      </c>
      <c r="W7" s="41">
        <v>136568083</v>
      </c>
      <c r="X7" s="41">
        <v>135399945</v>
      </c>
      <c r="Y7" s="41">
        <v>196491176</v>
      </c>
      <c r="Z7" s="41">
        <v>196762927</v>
      </c>
      <c r="AA7" s="41">
        <v>193979654</v>
      </c>
      <c r="AB7" s="41">
        <v>190202782</v>
      </c>
      <c r="AC7" s="41">
        <v>183522635</v>
      </c>
      <c r="AD7" s="41">
        <v>183171882</v>
      </c>
      <c r="AE7" s="41">
        <v>184497490</v>
      </c>
      <c r="AF7" s="41">
        <v>187554928</v>
      </c>
      <c r="AG7" s="41">
        <v>189618308</v>
      </c>
      <c r="AH7" s="41">
        <v>192774508</v>
      </c>
      <c r="AI7" s="41">
        <v>193672370</v>
      </c>
      <c r="AJ7" s="41">
        <v>192856211</v>
      </c>
      <c r="AK7" s="41">
        <v>194348815</v>
      </c>
      <c r="AL7" s="41">
        <v>194882977</v>
      </c>
      <c r="AM7" s="41">
        <v>197236007</v>
      </c>
      <c r="AN7" s="41" t="s">
        <v>59</v>
      </c>
    </row>
    <row r="8" spans="1:43" s="11" customFormat="1" ht="16.5" customHeight="1">
      <c r="A8" s="70" t="s">
        <v>964</v>
      </c>
      <c r="B8" s="71" t="s">
        <v>59</v>
      </c>
      <c r="C8" s="71" t="s">
        <v>59</v>
      </c>
      <c r="D8" s="71" t="s">
        <v>59</v>
      </c>
      <c r="E8" s="71" t="s">
        <v>59</v>
      </c>
      <c r="F8" s="71" t="s">
        <v>59</v>
      </c>
      <c r="G8" s="71" t="s">
        <v>59</v>
      </c>
      <c r="H8" s="71" t="s">
        <v>59</v>
      </c>
      <c r="I8" s="71" t="s">
        <v>59</v>
      </c>
      <c r="J8" s="71" t="s">
        <v>59</v>
      </c>
      <c r="K8" s="71" t="s">
        <v>59</v>
      </c>
      <c r="L8" s="71">
        <v>3756553</v>
      </c>
      <c r="M8" s="71">
        <v>3897191</v>
      </c>
      <c r="N8" s="71">
        <v>3871599</v>
      </c>
      <c r="O8" s="71">
        <v>3826373</v>
      </c>
      <c r="P8" s="71">
        <v>3879450</v>
      </c>
      <c r="Q8" s="41">
        <v>4152433</v>
      </c>
      <c r="R8" s="41">
        <v>4346068</v>
      </c>
      <c r="S8" s="41">
        <v>4903056</v>
      </c>
      <c r="T8" s="41">
        <v>5004156</v>
      </c>
      <c r="U8" s="41">
        <v>5370035</v>
      </c>
      <c r="V8" s="41">
        <v>5767934</v>
      </c>
      <c r="W8" s="41">
        <v>6227146</v>
      </c>
      <c r="X8" s="41">
        <v>6678958</v>
      </c>
      <c r="Y8" s="41">
        <v>7138476</v>
      </c>
      <c r="Z8" s="41">
        <v>7752926</v>
      </c>
      <c r="AA8" s="41">
        <v>7929724</v>
      </c>
      <c r="AB8" s="41">
        <v>8009503</v>
      </c>
      <c r="AC8" s="41">
        <v>8437502</v>
      </c>
      <c r="AD8" s="41">
        <v>8454939</v>
      </c>
      <c r="AE8" s="41">
        <v>8404687</v>
      </c>
      <c r="AF8" s="41">
        <v>8417718</v>
      </c>
      <c r="AG8" s="41">
        <v>8600936</v>
      </c>
      <c r="AH8" s="41">
        <v>8679380</v>
      </c>
      <c r="AI8" s="41">
        <v>8715204</v>
      </c>
      <c r="AJ8" s="41">
        <v>8666185</v>
      </c>
      <c r="AK8" s="41">
        <v>8596314</v>
      </c>
      <c r="AL8" s="41">
        <v>8347435</v>
      </c>
      <c r="AM8" s="41">
        <v>9892706</v>
      </c>
      <c r="AN8" s="41" t="s">
        <v>59</v>
      </c>
    </row>
    <row r="9" spans="1:43" s="11" customFormat="1" ht="16.5" customHeight="1">
      <c r="A9" s="70" t="s">
        <v>72</v>
      </c>
      <c r="B9" s="71" t="s">
        <v>59</v>
      </c>
      <c r="C9" s="71" t="s">
        <v>59</v>
      </c>
      <c r="D9" s="71">
        <v>14210591</v>
      </c>
      <c r="E9" s="71">
        <v>20418250</v>
      </c>
      <c r="F9" s="71">
        <v>27875934</v>
      </c>
      <c r="G9" s="71">
        <v>37213863</v>
      </c>
      <c r="H9" s="71">
        <v>48274555</v>
      </c>
      <c r="I9" s="71">
        <v>53033443</v>
      </c>
      <c r="J9" s="71">
        <v>57091143</v>
      </c>
      <c r="K9" s="71">
        <v>59993706</v>
      </c>
      <c r="L9" s="71">
        <v>57141967</v>
      </c>
      <c r="M9" s="71">
        <v>65738322</v>
      </c>
      <c r="N9" s="71">
        <v>69133912.708000004</v>
      </c>
      <c r="O9" s="71">
        <v>70224082</v>
      </c>
      <c r="P9" s="71">
        <v>71330205</v>
      </c>
      <c r="Q9" s="41">
        <v>75356376</v>
      </c>
      <c r="R9" s="41">
        <v>79084979</v>
      </c>
      <c r="S9" s="41">
        <v>84187636</v>
      </c>
      <c r="T9" s="41">
        <v>85011305</v>
      </c>
      <c r="U9" s="41">
        <v>87186663</v>
      </c>
      <c r="V9" s="41">
        <v>91845327</v>
      </c>
      <c r="W9" s="41">
        <v>95336839</v>
      </c>
      <c r="X9" s="41">
        <v>99124775</v>
      </c>
      <c r="Y9" s="41">
        <v>39186974</v>
      </c>
      <c r="Z9" s="41">
        <v>39685228</v>
      </c>
      <c r="AA9" s="41">
        <v>40488025</v>
      </c>
      <c r="AB9" s="41">
        <v>40241658</v>
      </c>
      <c r="AC9" s="41">
        <v>50318787</v>
      </c>
      <c r="AD9" s="41">
        <v>50588676</v>
      </c>
      <c r="AE9" s="41">
        <v>51512740</v>
      </c>
      <c r="AF9" s="41">
        <v>52600309</v>
      </c>
      <c r="AG9" s="41">
        <v>53298884</v>
      </c>
      <c r="AH9" s="41">
        <v>54870473</v>
      </c>
      <c r="AI9" s="41">
        <v>56880878</v>
      </c>
      <c r="AJ9" s="41">
        <v>57853642</v>
      </c>
      <c r="AK9" s="41">
        <v>59465369</v>
      </c>
      <c r="AL9" s="41">
        <v>58796280</v>
      </c>
      <c r="AM9" s="41">
        <v>60439172</v>
      </c>
      <c r="AN9" s="41" t="s">
        <v>59</v>
      </c>
    </row>
    <row r="10" spans="1:43" s="11" customFormat="1" ht="16.5" customHeight="1">
      <c r="A10" s="74" t="s">
        <v>1597</v>
      </c>
      <c r="B10" s="71" t="s">
        <v>59</v>
      </c>
      <c r="C10" s="71">
        <v>13999285</v>
      </c>
      <c r="D10" s="71">
        <v>3681405</v>
      </c>
      <c r="E10" s="71">
        <v>4231622</v>
      </c>
      <c r="F10" s="71">
        <v>4373784</v>
      </c>
      <c r="G10" s="71">
        <v>4593071</v>
      </c>
      <c r="H10" s="71">
        <v>4486981</v>
      </c>
      <c r="I10" s="71">
        <v>4480815</v>
      </c>
      <c r="J10" s="71">
        <v>4369842</v>
      </c>
      <c r="K10" s="71">
        <v>4407850</v>
      </c>
      <c r="L10" s="71">
        <v>4724608</v>
      </c>
      <c r="M10" s="71">
        <v>5023670</v>
      </c>
      <c r="N10" s="71">
        <v>5266029</v>
      </c>
      <c r="O10" s="71">
        <v>5293358</v>
      </c>
      <c r="P10" s="71">
        <v>5734925</v>
      </c>
      <c r="Q10" s="41">
        <v>5762864</v>
      </c>
      <c r="R10" s="41">
        <v>5926030</v>
      </c>
      <c r="S10" s="41">
        <v>5703501</v>
      </c>
      <c r="T10" s="41">
        <v>5650619</v>
      </c>
      <c r="U10" s="41">
        <v>5848523</v>
      </c>
      <c r="V10" s="41">
        <v>6161028</v>
      </c>
      <c r="W10" s="41">
        <v>6395240</v>
      </c>
      <c r="X10" s="41">
        <v>6649337</v>
      </c>
      <c r="Y10" s="41">
        <v>8116672</v>
      </c>
      <c r="Z10" s="41">
        <v>8288046</v>
      </c>
      <c r="AA10" s="41">
        <v>8356097</v>
      </c>
      <c r="AB10" s="41">
        <v>8217189</v>
      </c>
      <c r="AC10" s="41">
        <v>7819055</v>
      </c>
      <c r="AD10" s="41">
        <v>8190286</v>
      </c>
      <c r="AE10" s="41">
        <v>8126007</v>
      </c>
      <c r="AF10" s="41">
        <v>8328759</v>
      </c>
      <c r="AG10" s="41">
        <v>8456302</v>
      </c>
      <c r="AH10" s="41">
        <v>8746518</v>
      </c>
      <c r="AI10" s="41">
        <v>9336998</v>
      </c>
      <c r="AJ10" s="41">
        <v>10327899</v>
      </c>
      <c r="AK10" s="41">
        <v>10160433</v>
      </c>
      <c r="AL10" s="41">
        <v>9908409</v>
      </c>
      <c r="AM10" s="41">
        <v>10715697</v>
      </c>
      <c r="AN10" s="41" t="s">
        <v>59</v>
      </c>
    </row>
    <row r="11" spans="1:43" s="11" customFormat="1" ht="16.5" customHeight="1">
      <c r="A11" s="70" t="s">
        <v>965</v>
      </c>
      <c r="B11" s="71">
        <v>11914249</v>
      </c>
      <c r="C11" s="71">
        <v>786510</v>
      </c>
      <c r="D11" s="71">
        <v>905082</v>
      </c>
      <c r="E11" s="71">
        <v>1130747</v>
      </c>
      <c r="F11" s="71">
        <v>1416869</v>
      </c>
      <c r="G11" s="71">
        <v>1403266</v>
      </c>
      <c r="H11" s="71">
        <v>1708895</v>
      </c>
      <c r="I11" s="71">
        <v>1691331</v>
      </c>
      <c r="J11" s="71">
        <v>1675363</v>
      </c>
      <c r="K11" s="71">
        <v>1680305</v>
      </c>
      <c r="L11" s="71">
        <v>1578706</v>
      </c>
      <c r="M11" s="71">
        <v>1695751</v>
      </c>
      <c r="N11" s="71">
        <v>1746586</v>
      </c>
      <c r="O11" s="71">
        <v>1789968</v>
      </c>
      <c r="P11" s="71">
        <v>1997345</v>
      </c>
      <c r="Q11" s="41">
        <v>2028562</v>
      </c>
      <c r="R11" s="41">
        <v>2096619</v>
      </c>
      <c r="S11" s="41">
        <v>2154174</v>
      </c>
      <c r="T11" s="41">
        <v>2276661</v>
      </c>
      <c r="U11" s="41">
        <v>1908365</v>
      </c>
      <c r="V11" s="41">
        <v>2010335</v>
      </c>
      <c r="W11" s="41">
        <v>2086759</v>
      </c>
      <c r="X11" s="41">
        <v>2169670</v>
      </c>
      <c r="Y11" s="41">
        <v>2635347</v>
      </c>
      <c r="Z11" s="41">
        <v>2585229</v>
      </c>
      <c r="AA11" s="41">
        <v>2617118</v>
      </c>
      <c r="AB11" s="41">
        <v>2552865</v>
      </c>
      <c r="AC11" s="41">
        <v>2451638</v>
      </c>
      <c r="AD11" s="41">
        <v>2469094</v>
      </c>
      <c r="AE11" s="41">
        <v>2471349</v>
      </c>
      <c r="AF11" s="41">
        <v>2577197</v>
      </c>
      <c r="AG11" s="41">
        <v>2746882</v>
      </c>
      <c r="AH11" s="41">
        <v>2752043</v>
      </c>
      <c r="AI11" s="41">
        <v>2892218</v>
      </c>
      <c r="AJ11" s="41">
        <v>2906011</v>
      </c>
      <c r="AK11" s="41">
        <v>2925210</v>
      </c>
      <c r="AL11" s="41">
        <v>2990962</v>
      </c>
      <c r="AM11" s="41">
        <v>3143484</v>
      </c>
      <c r="AN11" s="41" t="s">
        <v>59</v>
      </c>
    </row>
    <row r="12" spans="1:43" s="11" customFormat="1" ht="16.5" customHeight="1">
      <c r="A12" s="70" t="s">
        <v>71</v>
      </c>
      <c r="B12" s="71">
        <v>272129</v>
      </c>
      <c r="C12" s="71">
        <v>314284</v>
      </c>
      <c r="D12" s="71">
        <v>377562</v>
      </c>
      <c r="E12" s="71">
        <v>462156</v>
      </c>
      <c r="F12" s="71">
        <v>528789</v>
      </c>
      <c r="G12" s="71">
        <v>593485</v>
      </c>
      <c r="H12" s="71">
        <v>626987</v>
      </c>
      <c r="I12" s="71">
        <v>631279</v>
      </c>
      <c r="J12" s="71">
        <v>644732</v>
      </c>
      <c r="K12" s="71">
        <v>654432</v>
      </c>
      <c r="L12" s="71">
        <v>670423</v>
      </c>
      <c r="M12" s="71">
        <v>685503</v>
      </c>
      <c r="N12" s="71">
        <v>694781</v>
      </c>
      <c r="O12" s="71">
        <v>697548</v>
      </c>
      <c r="P12" s="71">
        <v>715540</v>
      </c>
      <c r="Q12" s="41">
        <v>728777</v>
      </c>
      <c r="R12" s="41">
        <v>746125</v>
      </c>
      <c r="S12" s="41">
        <v>749548</v>
      </c>
      <c r="T12" s="41">
        <v>760717</v>
      </c>
      <c r="U12" s="41">
        <v>776550</v>
      </c>
      <c r="V12" s="41">
        <v>795274</v>
      </c>
      <c r="W12" s="41">
        <v>807053</v>
      </c>
      <c r="X12" s="41">
        <v>821959</v>
      </c>
      <c r="Y12" s="41">
        <v>834436</v>
      </c>
      <c r="Z12" s="41">
        <v>843308</v>
      </c>
      <c r="AA12" s="41">
        <v>841993</v>
      </c>
      <c r="AB12" s="41">
        <v>846051</v>
      </c>
      <c r="AC12" s="41">
        <v>666064</v>
      </c>
      <c r="AD12" s="41">
        <v>764509</v>
      </c>
      <c r="AE12" s="41">
        <v>864549</v>
      </c>
      <c r="AF12" s="41">
        <v>872027</v>
      </c>
      <c r="AG12" s="41">
        <v>888907</v>
      </c>
      <c r="AH12" s="41">
        <v>976161</v>
      </c>
      <c r="AI12" s="41">
        <v>983231</v>
      </c>
      <c r="AJ12" s="41">
        <v>992152</v>
      </c>
      <c r="AK12" s="41">
        <v>995033</v>
      </c>
      <c r="AL12" s="41">
        <v>1010304</v>
      </c>
      <c r="AM12" s="41">
        <v>939219</v>
      </c>
      <c r="AN12" s="41" t="s">
        <v>59</v>
      </c>
    </row>
    <row r="13" spans="1:43" s="9" customFormat="1" ht="16.5" customHeight="1">
      <c r="A13" s="45" t="s">
        <v>966</v>
      </c>
      <c r="B13" s="71"/>
      <c r="C13" s="71"/>
      <c r="D13" s="71"/>
      <c r="E13" s="71"/>
      <c r="F13" s="71"/>
      <c r="G13" s="71"/>
      <c r="H13" s="71"/>
      <c r="I13" s="71"/>
      <c r="J13" s="71"/>
      <c r="K13" s="71"/>
      <c r="L13" s="71"/>
      <c r="M13" s="71"/>
      <c r="N13" s="71"/>
      <c r="O13" s="71"/>
      <c r="P13" s="71"/>
      <c r="Q13" s="41"/>
      <c r="R13" s="41"/>
      <c r="S13" s="41"/>
      <c r="T13" s="41"/>
      <c r="U13" s="41"/>
      <c r="V13" s="41"/>
      <c r="W13" s="41"/>
      <c r="X13" s="41"/>
      <c r="Y13" s="41"/>
      <c r="Z13" s="41"/>
      <c r="AA13" s="41"/>
      <c r="AB13" s="10"/>
      <c r="AC13" s="10"/>
      <c r="AD13" s="10"/>
      <c r="AE13" s="42"/>
      <c r="AF13" s="42"/>
      <c r="AG13" s="42"/>
      <c r="AH13" s="42"/>
      <c r="AI13" s="10"/>
      <c r="AJ13" s="10"/>
      <c r="AK13" s="75"/>
      <c r="AL13" s="75"/>
      <c r="AM13" s="75"/>
      <c r="AN13" s="41"/>
    </row>
    <row r="14" spans="1:43" s="11" customFormat="1" ht="16.5" customHeight="1">
      <c r="A14" s="70" t="s">
        <v>967</v>
      </c>
      <c r="B14" s="71">
        <v>49600</v>
      </c>
      <c r="C14" s="71">
        <v>49600</v>
      </c>
      <c r="D14" s="71">
        <v>49700</v>
      </c>
      <c r="E14" s="71">
        <v>50822</v>
      </c>
      <c r="F14" s="71">
        <v>59411</v>
      </c>
      <c r="G14" s="71">
        <v>64258</v>
      </c>
      <c r="H14" s="71">
        <v>58714</v>
      </c>
      <c r="I14" s="71">
        <v>60377</v>
      </c>
      <c r="J14" s="71">
        <v>63080</v>
      </c>
      <c r="K14" s="71">
        <v>64850</v>
      </c>
      <c r="L14" s="71">
        <v>68123</v>
      </c>
      <c r="M14" s="71">
        <v>67107</v>
      </c>
      <c r="N14" s="71">
        <v>53339</v>
      </c>
      <c r="O14" s="71">
        <v>54946</v>
      </c>
      <c r="P14" s="71">
        <v>55661</v>
      </c>
      <c r="Q14" s="41">
        <v>57352</v>
      </c>
      <c r="R14" s="41">
        <v>58578</v>
      </c>
      <c r="S14" s="41">
        <v>60256</v>
      </c>
      <c r="T14" s="41">
        <v>60719</v>
      </c>
      <c r="U14" s="41">
        <v>61659</v>
      </c>
      <c r="V14" s="41">
        <v>61318</v>
      </c>
      <c r="W14" s="41">
        <v>62284</v>
      </c>
      <c r="X14" s="41">
        <v>64025</v>
      </c>
      <c r="Y14" s="41">
        <v>63359</v>
      </c>
      <c r="Z14" s="41">
        <v>63151</v>
      </c>
      <c r="AA14" s="41">
        <v>63343</v>
      </c>
      <c r="AB14" s="41">
        <v>63108</v>
      </c>
      <c r="AC14" s="41">
        <v>61127</v>
      </c>
      <c r="AD14" s="41">
        <v>61245</v>
      </c>
      <c r="AE14" s="41">
        <v>66823</v>
      </c>
      <c r="AF14" s="41">
        <v>62449</v>
      </c>
      <c r="AG14" s="41">
        <v>63573</v>
      </c>
      <c r="AH14" s="41">
        <v>63270</v>
      </c>
      <c r="AI14" s="41">
        <v>63759</v>
      </c>
      <c r="AJ14" s="41">
        <v>63284</v>
      </c>
      <c r="AK14" s="41">
        <v>64000</v>
      </c>
      <c r="AL14" s="41">
        <v>63903</v>
      </c>
      <c r="AM14" s="41">
        <v>62836</v>
      </c>
      <c r="AN14" s="41" t="s">
        <v>59</v>
      </c>
      <c r="AQ14" s="10"/>
    </row>
    <row r="15" spans="1:43" s="11" customFormat="1" ht="16.5" customHeight="1">
      <c r="A15" s="70" t="s">
        <v>968</v>
      </c>
      <c r="B15" s="71">
        <v>2856</v>
      </c>
      <c r="C15" s="71">
        <v>1549</v>
      </c>
      <c r="D15" s="71">
        <v>1262</v>
      </c>
      <c r="E15" s="71">
        <v>1061</v>
      </c>
      <c r="F15" s="71">
        <v>1013</v>
      </c>
      <c r="G15" s="71">
        <v>717</v>
      </c>
      <c r="H15" s="71">
        <v>910</v>
      </c>
      <c r="I15" s="71">
        <v>1092</v>
      </c>
      <c r="J15" s="71">
        <v>1055</v>
      </c>
      <c r="K15" s="71">
        <v>1001</v>
      </c>
      <c r="L15" s="71">
        <v>1051</v>
      </c>
      <c r="M15" s="71">
        <v>1048</v>
      </c>
      <c r="N15" s="71">
        <v>1097</v>
      </c>
      <c r="O15" s="71">
        <v>1062</v>
      </c>
      <c r="P15" s="71">
        <v>1061</v>
      </c>
      <c r="Q15" s="41">
        <v>1160</v>
      </c>
      <c r="R15" s="41">
        <v>1306</v>
      </c>
      <c r="S15" s="41">
        <v>1359</v>
      </c>
      <c r="T15" s="41">
        <v>1448</v>
      </c>
      <c r="U15" s="41">
        <v>1482</v>
      </c>
      <c r="V15" s="41">
        <v>1622</v>
      </c>
      <c r="W15" s="41">
        <v>1645</v>
      </c>
      <c r="X15" s="41">
        <v>1801</v>
      </c>
      <c r="Y15" s="41">
        <v>1802</v>
      </c>
      <c r="Z15" s="41">
        <v>1948</v>
      </c>
      <c r="AA15" s="41">
        <v>2059</v>
      </c>
      <c r="AB15" s="41">
        <v>2096</v>
      </c>
      <c r="AC15" s="41">
        <v>2284</v>
      </c>
      <c r="AD15" s="41">
        <v>2348</v>
      </c>
      <c r="AE15" s="41">
        <v>2842</v>
      </c>
      <c r="AF15" s="41">
        <v>2444</v>
      </c>
      <c r="AG15" s="41">
        <v>2478</v>
      </c>
      <c r="AH15" s="41">
        <v>2553</v>
      </c>
      <c r="AI15" s="41">
        <v>2557</v>
      </c>
      <c r="AJ15" s="41">
        <v>2729</v>
      </c>
      <c r="AK15" s="41">
        <v>2811</v>
      </c>
      <c r="AL15" s="41">
        <v>2799</v>
      </c>
      <c r="AM15" s="41">
        <v>2859</v>
      </c>
      <c r="AN15" s="41" t="s">
        <v>59</v>
      </c>
    </row>
    <row r="16" spans="1:43" s="11" customFormat="1" ht="16.5" customHeight="1">
      <c r="A16" s="76" t="s">
        <v>70</v>
      </c>
      <c r="B16" s="71">
        <v>9010</v>
      </c>
      <c r="C16" s="71">
        <v>9115</v>
      </c>
      <c r="D16" s="71">
        <v>9338</v>
      </c>
      <c r="E16" s="71">
        <v>9608</v>
      </c>
      <c r="F16" s="71">
        <v>9641</v>
      </c>
      <c r="G16" s="71">
        <v>9326</v>
      </c>
      <c r="H16" s="71">
        <v>10567</v>
      </c>
      <c r="I16" s="71">
        <v>10478</v>
      </c>
      <c r="J16" s="71">
        <v>10391</v>
      </c>
      <c r="K16" s="71">
        <v>10282</v>
      </c>
      <c r="L16" s="71">
        <v>10282</v>
      </c>
      <c r="M16" s="71">
        <v>10166</v>
      </c>
      <c r="N16" s="71">
        <v>10243</v>
      </c>
      <c r="O16" s="71">
        <v>10228</v>
      </c>
      <c r="P16" s="71">
        <v>10296</v>
      </c>
      <c r="Q16" s="41">
        <v>10362</v>
      </c>
      <c r="R16" s="41">
        <v>10311</v>
      </c>
      <c r="S16" s="41">
        <v>10718</v>
      </c>
      <c r="T16" s="41">
        <v>10849</v>
      </c>
      <c r="U16" s="41">
        <v>10754</v>
      </c>
      <c r="V16" s="41">
        <v>10858</v>
      </c>
      <c r="W16" s="41">
        <v>11110</v>
      </c>
      <c r="X16" s="41">
        <v>11052</v>
      </c>
      <c r="Y16" s="41">
        <v>11222</v>
      </c>
      <c r="Z16" s="41">
        <v>11377</v>
      </c>
      <c r="AA16" s="41">
        <v>11461</v>
      </c>
      <c r="AB16" s="41">
        <v>11510</v>
      </c>
      <c r="AC16" s="41">
        <v>14942</v>
      </c>
      <c r="AD16" s="41">
        <v>10469</v>
      </c>
      <c r="AE16" s="41">
        <v>10380</v>
      </c>
      <c r="AF16" s="41">
        <v>10551</v>
      </c>
      <c r="AG16" s="41">
        <v>10737</v>
      </c>
      <c r="AH16" s="41">
        <v>10775</v>
      </c>
      <c r="AI16" s="41">
        <v>10705</v>
      </c>
      <c r="AJ16" s="41">
        <v>10763</v>
      </c>
      <c r="AK16" s="41">
        <v>11198</v>
      </c>
      <c r="AL16" s="41">
        <v>11064</v>
      </c>
      <c r="AM16" s="41">
        <v>10942</v>
      </c>
      <c r="AN16" s="41" t="s">
        <v>59</v>
      </c>
    </row>
    <row r="17" spans="1:40" s="11" customFormat="1" ht="16.5" customHeight="1">
      <c r="A17" s="70" t="s">
        <v>69</v>
      </c>
      <c r="B17" s="71">
        <v>3826</v>
      </c>
      <c r="C17" s="71">
        <v>1453</v>
      </c>
      <c r="D17" s="71">
        <v>1050</v>
      </c>
      <c r="E17" s="71">
        <v>703</v>
      </c>
      <c r="F17" s="71">
        <v>823</v>
      </c>
      <c r="G17" s="71">
        <v>676</v>
      </c>
      <c r="H17" s="71">
        <v>610</v>
      </c>
      <c r="I17" s="71">
        <v>551</v>
      </c>
      <c r="J17" s="71">
        <v>665</v>
      </c>
      <c r="K17" s="71">
        <v>635</v>
      </c>
      <c r="L17" s="71">
        <v>643</v>
      </c>
      <c r="M17" s="71">
        <v>695</v>
      </c>
      <c r="N17" s="71">
        <v>675</v>
      </c>
      <c r="O17" s="71">
        <v>655</v>
      </c>
      <c r="P17" s="71">
        <v>646</v>
      </c>
      <c r="Q17" s="41">
        <v>657</v>
      </c>
      <c r="R17" s="41">
        <v>652</v>
      </c>
      <c r="S17" s="41">
        <v>600</v>
      </c>
      <c r="T17" s="41">
        <v>616</v>
      </c>
      <c r="U17" s="41">
        <v>672</v>
      </c>
      <c r="V17" s="41">
        <v>597</v>
      </c>
      <c r="W17" s="41">
        <v>615</v>
      </c>
      <c r="X17" s="41">
        <v>609</v>
      </c>
      <c r="Y17" s="41">
        <v>559</v>
      </c>
      <c r="Z17" s="41">
        <v>590</v>
      </c>
      <c r="AA17" s="41">
        <v>531</v>
      </c>
      <c r="AB17" s="41">
        <v>571</v>
      </c>
      <c r="AC17" s="41">
        <v>479</v>
      </c>
      <c r="AD17" s="41">
        <v>570</v>
      </c>
      <c r="AE17" s="41">
        <v>560</v>
      </c>
      <c r="AF17" s="41">
        <v>537</v>
      </c>
      <c r="AG17" s="41">
        <v>611</v>
      </c>
      <c r="AH17" s="41">
        <v>601</v>
      </c>
      <c r="AI17" s="41">
        <v>539</v>
      </c>
      <c r="AJ17" s="41">
        <v>571</v>
      </c>
      <c r="AK17" s="41">
        <v>572</v>
      </c>
      <c r="AL17" s="41">
        <v>633</v>
      </c>
      <c r="AM17" s="41">
        <v>563</v>
      </c>
      <c r="AN17" s="41" t="s">
        <v>59</v>
      </c>
    </row>
    <row r="18" spans="1:40" s="11" customFormat="1" ht="16.5" customHeight="1">
      <c r="A18" s="70" t="s">
        <v>68</v>
      </c>
      <c r="B18" s="71" t="s">
        <v>1598</v>
      </c>
      <c r="C18" s="71" t="s">
        <v>1598</v>
      </c>
      <c r="D18" s="71" t="s">
        <v>1598</v>
      </c>
      <c r="E18" s="71" t="s">
        <v>1598</v>
      </c>
      <c r="F18" s="71">
        <v>4500</v>
      </c>
      <c r="G18" s="71">
        <v>4035</v>
      </c>
      <c r="H18" s="71">
        <v>4982</v>
      </c>
      <c r="I18" s="71">
        <v>5126</v>
      </c>
      <c r="J18" s="71">
        <v>5164</v>
      </c>
      <c r="K18" s="71">
        <v>4982</v>
      </c>
      <c r="L18" s="71">
        <v>5126</v>
      </c>
      <c r="M18" s="71">
        <v>5164</v>
      </c>
      <c r="N18" s="71">
        <v>5239</v>
      </c>
      <c r="O18" s="71">
        <v>5425</v>
      </c>
      <c r="P18" s="71">
        <v>5535</v>
      </c>
      <c r="Q18" s="43">
        <v>5549</v>
      </c>
      <c r="R18" s="43">
        <v>5497</v>
      </c>
      <c r="S18" s="43">
        <v>5528</v>
      </c>
      <c r="T18" s="43">
        <v>5631</v>
      </c>
      <c r="U18" s="43">
        <v>5866</v>
      </c>
      <c r="V18" s="43">
        <v>6130</v>
      </c>
      <c r="W18" s="43">
        <v>6290</v>
      </c>
      <c r="X18" s="43">
        <v>6300</v>
      </c>
      <c r="Y18" s="43">
        <v>6279</v>
      </c>
      <c r="Z18" s="43">
        <v>6494</v>
      </c>
      <c r="AA18" s="41">
        <v>6722</v>
      </c>
      <c r="AB18" s="41">
        <v>6768</v>
      </c>
      <c r="AC18" s="41">
        <v>6971</v>
      </c>
      <c r="AD18" s="41">
        <v>6938</v>
      </c>
      <c r="AE18" s="41">
        <v>7150</v>
      </c>
      <c r="AF18" s="41">
        <v>7177</v>
      </c>
      <c r="AG18" s="41">
        <v>7151</v>
      </c>
      <c r="AH18" s="41">
        <v>7190</v>
      </c>
      <c r="AI18" s="41">
        <v>7129</v>
      </c>
      <c r="AJ18" s="41">
        <v>7023</v>
      </c>
      <c r="AK18" s="41">
        <v>7144</v>
      </c>
      <c r="AL18" s="41">
        <v>7524</v>
      </c>
      <c r="AM18" s="41">
        <v>7545</v>
      </c>
      <c r="AN18" s="41" t="s">
        <v>59</v>
      </c>
    </row>
    <row r="19" spans="1:40" s="11" customFormat="1" ht="16.5" customHeight="1">
      <c r="A19" s="70" t="s">
        <v>67</v>
      </c>
      <c r="B19" s="71" t="s">
        <v>1598</v>
      </c>
      <c r="C19" s="71" t="s">
        <v>1598</v>
      </c>
      <c r="D19" s="71" t="s">
        <v>1598</v>
      </c>
      <c r="E19" s="71" t="s">
        <v>1598</v>
      </c>
      <c r="F19" s="71" t="s">
        <v>1598</v>
      </c>
      <c r="G19" s="71">
        <v>14490</v>
      </c>
      <c r="H19" s="71">
        <v>16471</v>
      </c>
      <c r="I19" s="71">
        <v>17879</v>
      </c>
      <c r="J19" s="71">
        <v>20695</v>
      </c>
      <c r="K19" s="71">
        <v>23527</v>
      </c>
      <c r="L19" s="71">
        <v>28729</v>
      </c>
      <c r="M19" s="71">
        <v>29352</v>
      </c>
      <c r="N19" s="71">
        <v>17738</v>
      </c>
      <c r="O19" s="71">
        <v>19820</v>
      </c>
      <c r="P19" s="71">
        <v>20042</v>
      </c>
      <c r="Q19" s="43">
        <v>20761</v>
      </c>
      <c r="R19" s="43">
        <v>22087</v>
      </c>
      <c r="S19" s="43">
        <v>24668</v>
      </c>
      <c r="T19" s="43">
        <v>24808</v>
      </c>
      <c r="U19" s="43">
        <v>25873</v>
      </c>
      <c r="V19" s="43">
        <v>26333</v>
      </c>
      <c r="W19" s="43">
        <v>28346</v>
      </c>
      <c r="X19" s="43">
        <v>29406</v>
      </c>
      <c r="Y19" s="43">
        <v>29433</v>
      </c>
      <c r="Z19" s="43">
        <v>30773</v>
      </c>
      <c r="AA19" s="41">
        <v>34266</v>
      </c>
      <c r="AB19" s="41">
        <v>32696</v>
      </c>
      <c r="AC19" s="41">
        <v>31846</v>
      </c>
      <c r="AD19" s="41">
        <v>31929</v>
      </c>
      <c r="AE19" s="41">
        <v>31433</v>
      </c>
      <c r="AF19" s="41">
        <v>31359</v>
      </c>
      <c r="AG19" s="41">
        <v>32490</v>
      </c>
      <c r="AH19" s="41">
        <v>33225</v>
      </c>
      <c r="AI19" s="41">
        <v>33012</v>
      </c>
      <c r="AJ19" s="41">
        <v>33253</v>
      </c>
      <c r="AK19" s="41">
        <v>34613</v>
      </c>
      <c r="AL19" s="41">
        <v>34633</v>
      </c>
      <c r="AM19" s="41">
        <v>31553</v>
      </c>
      <c r="AN19" s="41" t="s">
        <v>59</v>
      </c>
    </row>
    <row r="20" spans="1:40" s="11" customFormat="1" ht="16.5" customHeight="1">
      <c r="A20" s="70" t="s">
        <v>969</v>
      </c>
      <c r="B20" s="71" t="s">
        <v>1598</v>
      </c>
      <c r="C20" s="71" t="s">
        <v>1598</v>
      </c>
      <c r="D20" s="71" t="s">
        <v>1598</v>
      </c>
      <c r="E20" s="71" t="s">
        <v>1598</v>
      </c>
      <c r="F20" s="71" t="s">
        <v>1598</v>
      </c>
      <c r="G20" s="71">
        <v>867</v>
      </c>
      <c r="H20" s="71">
        <v>1176</v>
      </c>
      <c r="I20" s="71">
        <v>1568</v>
      </c>
      <c r="J20" s="71">
        <v>1821</v>
      </c>
      <c r="K20" s="71">
        <v>2268</v>
      </c>
      <c r="L20" s="71">
        <v>2462</v>
      </c>
      <c r="M20" s="71">
        <v>2809</v>
      </c>
      <c r="N20" s="71">
        <v>5344</v>
      </c>
      <c r="O20" s="71">
        <v>6245</v>
      </c>
      <c r="P20" s="71">
        <v>7105</v>
      </c>
      <c r="Q20" s="43">
        <v>7467</v>
      </c>
      <c r="R20" s="43">
        <v>7705</v>
      </c>
      <c r="S20" s="43">
        <v>8137</v>
      </c>
      <c r="T20" s="43">
        <v>8033</v>
      </c>
      <c r="U20" s="43">
        <v>8626</v>
      </c>
      <c r="V20" s="43">
        <v>10544</v>
      </c>
      <c r="W20" s="43">
        <v>11622</v>
      </c>
      <c r="X20" s="43">
        <v>12454</v>
      </c>
      <c r="Y20" s="43">
        <v>12953</v>
      </c>
      <c r="Z20" s="43">
        <v>14953</v>
      </c>
      <c r="AA20" s="41">
        <v>17766</v>
      </c>
      <c r="AB20" s="41">
        <v>18066</v>
      </c>
      <c r="AC20" s="41">
        <v>18965</v>
      </c>
      <c r="AD20" s="41">
        <v>16996</v>
      </c>
      <c r="AE20" s="41">
        <v>17793</v>
      </c>
      <c r="AF20" s="41">
        <v>17994</v>
      </c>
      <c r="AG20" s="41">
        <v>18601</v>
      </c>
      <c r="AH20" s="41">
        <v>17042</v>
      </c>
      <c r="AI20" s="41">
        <v>18104</v>
      </c>
      <c r="AJ20" s="41">
        <v>17803</v>
      </c>
      <c r="AK20" s="41">
        <v>17491</v>
      </c>
      <c r="AL20" s="41">
        <v>17511</v>
      </c>
      <c r="AM20" s="41">
        <v>13748</v>
      </c>
      <c r="AN20" s="41" t="s">
        <v>59</v>
      </c>
    </row>
    <row r="21" spans="1:40" s="9" customFormat="1" ht="16.5" customHeight="1">
      <c r="A21" s="40" t="s">
        <v>66</v>
      </c>
      <c r="B21" s="71"/>
      <c r="C21" s="71"/>
      <c r="D21" s="71"/>
      <c r="E21" s="71"/>
      <c r="F21" s="71"/>
      <c r="G21" s="71"/>
      <c r="H21" s="71"/>
      <c r="I21" s="71"/>
      <c r="J21" s="71"/>
      <c r="K21" s="71"/>
      <c r="L21" s="71"/>
      <c r="M21" s="71"/>
      <c r="N21" s="71"/>
      <c r="O21" s="71"/>
      <c r="P21" s="71"/>
      <c r="Q21" s="41"/>
      <c r="R21" s="41"/>
      <c r="S21" s="41"/>
      <c r="T21" s="41"/>
      <c r="U21" s="41"/>
      <c r="V21" s="41"/>
      <c r="W21" s="41"/>
      <c r="X21" s="41"/>
      <c r="Y21" s="41"/>
      <c r="Z21" s="41"/>
      <c r="AA21" s="41"/>
      <c r="AB21" s="10"/>
      <c r="AC21" s="10"/>
      <c r="AD21" s="10"/>
      <c r="AE21" s="42"/>
      <c r="AF21" s="42"/>
      <c r="AG21" s="42"/>
      <c r="AH21" s="42"/>
      <c r="AI21" s="42"/>
      <c r="AJ21" s="75"/>
      <c r="AK21" s="75"/>
      <c r="AL21" s="75"/>
      <c r="AM21" s="75"/>
      <c r="AN21" s="41"/>
    </row>
    <row r="22" spans="1:40" s="11" customFormat="1" ht="16.5" customHeight="1">
      <c r="A22" s="70" t="s">
        <v>65</v>
      </c>
      <c r="B22" s="71">
        <v>1658292</v>
      </c>
      <c r="C22" s="71">
        <v>1478005</v>
      </c>
      <c r="D22" s="71">
        <v>1423921</v>
      </c>
      <c r="E22" s="71">
        <v>1359459</v>
      </c>
      <c r="F22" s="71">
        <v>1168114</v>
      </c>
      <c r="G22" s="71">
        <v>867070</v>
      </c>
      <c r="H22" s="71">
        <v>658902</v>
      </c>
      <c r="I22" s="71">
        <v>633489</v>
      </c>
      <c r="J22" s="71">
        <v>605189</v>
      </c>
      <c r="K22" s="71">
        <v>587033</v>
      </c>
      <c r="L22" s="71">
        <v>590930</v>
      </c>
      <c r="M22" s="71">
        <v>583486</v>
      </c>
      <c r="N22" s="71">
        <v>570865</v>
      </c>
      <c r="O22" s="71">
        <v>568493</v>
      </c>
      <c r="P22" s="71">
        <v>575604</v>
      </c>
      <c r="Q22" s="41">
        <v>579140</v>
      </c>
      <c r="R22" s="41">
        <v>560154</v>
      </c>
      <c r="S22" s="41">
        <v>499860</v>
      </c>
      <c r="T22" s="41">
        <v>477751</v>
      </c>
      <c r="U22" s="41">
        <v>467063</v>
      </c>
      <c r="V22" s="41">
        <v>473773</v>
      </c>
      <c r="W22" s="41">
        <v>474839</v>
      </c>
      <c r="X22" s="41">
        <v>475415</v>
      </c>
      <c r="Y22" s="41">
        <v>460172</v>
      </c>
      <c r="Z22" s="41">
        <v>450297</v>
      </c>
      <c r="AA22" s="41">
        <v>416180</v>
      </c>
      <c r="AB22" s="43">
        <v>397730</v>
      </c>
      <c r="AC22" s="43">
        <v>380699</v>
      </c>
      <c r="AD22" s="43">
        <v>380641</v>
      </c>
      <c r="AE22" s="10">
        <v>373838</v>
      </c>
      <c r="AF22" s="43">
        <v>371642</v>
      </c>
      <c r="AG22" s="43">
        <v>330996</v>
      </c>
      <c r="AH22" s="43">
        <v>315227</v>
      </c>
      <c r="AI22" s="43">
        <v>306268</v>
      </c>
      <c r="AJ22" s="43">
        <v>293742</v>
      </c>
      <c r="AK22" s="43">
        <v>270378</v>
      </c>
      <c r="AL22" s="43">
        <v>252400</v>
      </c>
      <c r="AM22" s="43">
        <v>243087</v>
      </c>
      <c r="AN22" s="41" t="s">
        <v>59</v>
      </c>
    </row>
    <row r="23" spans="1:40" s="11" customFormat="1" ht="16.5" customHeight="1">
      <c r="A23" s="70" t="s">
        <v>42</v>
      </c>
      <c r="B23" s="71">
        <v>29031</v>
      </c>
      <c r="C23" s="71">
        <v>27780</v>
      </c>
      <c r="D23" s="71">
        <v>27077</v>
      </c>
      <c r="E23" s="71">
        <v>27846</v>
      </c>
      <c r="F23" s="71">
        <v>28094</v>
      </c>
      <c r="G23" s="71">
        <v>22548</v>
      </c>
      <c r="H23" s="71">
        <v>18835</v>
      </c>
      <c r="I23" s="71">
        <v>18344</v>
      </c>
      <c r="J23" s="71">
        <v>18004</v>
      </c>
      <c r="K23" s="71">
        <v>18161</v>
      </c>
      <c r="L23" s="71">
        <v>18505</v>
      </c>
      <c r="M23" s="71">
        <v>18812</v>
      </c>
      <c r="N23" s="71">
        <v>19269</v>
      </c>
      <c r="O23" s="71">
        <v>19684</v>
      </c>
      <c r="P23" s="71">
        <v>20261</v>
      </c>
      <c r="Q23" s="41">
        <v>20256</v>
      </c>
      <c r="R23" s="41">
        <v>20028</v>
      </c>
      <c r="S23" s="41">
        <v>19745</v>
      </c>
      <c r="T23" s="41">
        <v>20506</v>
      </c>
      <c r="U23" s="41">
        <v>20774</v>
      </c>
      <c r="V23" s="41">
        <v>22015</v>
      </c>
      <c r="W23" s="41">
        <v>22779</v>
      </c>
      <c r="X23" s="41">
        <v>23732</v>
      </c>
      <c r="Y23" s="41">
        <v>24143</v>
      </c>
      <c r="Z23" s="41">
        <v>24003</v>
      </c>
      <c r="AA23" s="41">
        <v>24045</v>
      </c>
      <c r="AB23" s="43">
        <v>23893</v>
      </c>
      <c r="AC23" s="43">
        <v>24250</v>
      </c>
      <c r="AD23" s="43">
        <v>24707</v>
      </c>
      <c r="AE23" s="10">
        <v>25033</v>
      </c>
      <c r="AF23" s="43">
        <v>25916</v>
      </c>
      <c r="AG23" s="43">
        <v>26574</v>
      </c>
      <c r="AH23" s="43">
        <v>26716</v>
      </c>
      <c r="AI23" s="43">
        <v>26547</v>
      </c>
      <c r="AJ23" s="43">
        <v>26086</v>
      </c>
      <c r="AK23" s="43">
        <v>24597</v>
      </c>
      <c r="AL23" s="43">
        <v>23544</v>
      </c>
      <c r="AM23" s="43">
        <v>23264</v>
      </c>
      <c r="AN23" s="41" t="s">
        <v>59</v>
      </c>
    </row>
    <row r="24" spans="1:40" s="11" customFormat="1" ht="16.5" customHeight="1">
      <c r="A24" s="70" t="s">
        <v>64</v>
      </c>
      <c r="B24" s="71">
        <v>32104</v>
      </c>
      <c r="C24" s="71">
        <v>37164</v>
      </c>
      <c r="D24" s="71">
        <v>29787</v>
      </c>
      <c r="E24" s="71">
        <v>29407</v>
      </c>
      <c r="F24" s="71">
        <v>102161</v>
      </c>
      <c r="G24" s="71">
        <v>111086</v>
      </c>
      <c r="H24" s="71">
        <v>103527</v>
      </c>
      <c r="I24" s="71">
        <v>97492</v>
      </c>
      <c r="J24" s="71">
        <v>90064</v>
      </c>
      <c r="K24" s="71">
        <v>88513</v>
      </c>
      <c r="L24" s="71">
        <v>86120</v>
      </c>
      <c r="M24" s="71">
        <v>84724</v>
      </c>
      <c r="N24" s="71">
        <v>87364</v>
      </c>
      <c r="O24" s="71">
        <v>116108</v>
      </c>
      <c r="P24" s="71">
        <v>121659</v>
      </c>
      <c r="Q24" s="41">
        <v>126762</v>
      </c>
      <c r="R24" s="41">
        <v>132448</v>
      </c>
      <c r="S24" s="41">
        <v>125470</v>
      </c>
      <c r="T24" s="41">
        <v>130590</v>
      </c>
      <c r="U24" s="41">
        <v>124580</v>
      </c>
      <c r="V24" s="41">
        <v>120169</v>
      </c>
      <c r="W24" s="41">
        <v>120195</v>
      </c>
      <c r="X24" s="41">
        <v>120688</v>
      </c>
      <c r="Y24" s="41">
        <v>120463</v>
      </c>
      <c r="Z24" s="41">
        <v>109487</v>
      </c>
      <c r="AA24" s="41">
        <v>108233</v>
      </c>
      <c r="AB24" s="43">
        <v>101755</v>
      </c>
      <c r="AC24" s="43">
        <v>95972</v>
      </c>
      <c r="AD24" s="43">
        <v>92742</v>
      </c>
      <c r="AE24" s="10">
        <v>88122</v>
      </c>
      <c r="AF24" s="43" t="s">
        <v>1598</v>
      </c>
      <c r="AG24" s="43" t="s">
        <v>1598</v>
      </c>
      <c r="AH24" s="43" t="s">
        <v>1598</v>
      </c>
      <c r="AI24" s="43" t="s">
        <v>1598</v>
      </c>
      <c r="AJ24" s="43" t="s">
        <v>1598</v>
      </c>
      <c r="AK24" s="43" t="s">
        <v>1598</v>
      </c>
      <c r="AL24" s="43" t="s">
        <v>1598</v>
      </c>
      <c r="AM24" s="43" t="s">
        <v>1598</v>
      </c>
      <c r="AN24" s="43" t="s">
        <v>1598</v>
      </c>
    </row>
    <row r="25" spans="1:40" s="11" customFormat="1" ht="16.5" customHeight="1">
      <c r="A25" s="70" t="s">
        <v>63</v>
      </c>
      <c r="B25" s="71">
        <v>275090</v>
      </c>
      <c r="C25" s="71">
        <v>285493</v>
      </c>
      <c r="D25" s="71">
        <v>330473</v>
      </c>
      <c r="E25" s="71">
        <v>334739</v>
      </c>
      <c r="F25" s="71">
        <v>440552</v>
      </c>
      <c r="G25" s="71">
        <v>443530</v>
      </c>
      <c r="H25" s="71">
        <v>449832</v>
      </c>
      <c r="I25" s="71">
        <v>458679</v>
      </c>
      <c r="J25" s="71">
        <v>477883</v>
      </c>
      <c r="K25" s="71">
        <v>497586</v>
      </c>
      <c r="L25" s="71">
        <v>515362</v>
      </c>
      <c r="M25" s="71">
        <v>550717</v>
      </c>
      <c r="N25" s="71">
        <v>582344</v>
      </c>
      <c r="O25" s="71">
        <v>585818</v>
      </c>
      <c r="P25" s="71">
        <v>618404</v>
      </c>
      <c r="Q25" s="41">
        <v>662934</v>
      </c>
      <c r="R25" s="41">
        <v>688194</v>
      </c>
      <c r="S25" s="41">
        <v>688806</v>
      </c>
      <c r="T25" s="41">
        <v>691329</v>
      </c>
      <c r="U25" s="41">
        <v>687337</v>
      </c>
      <c r="V25" s="41">
        <v>693978</v>
      </c>
      <c r="W25" s="41">
        <v>717211</v>
      </c>
      <c r="X25" s="41">
        <v>750404</v>
      </c>
      <c r="Y25" s="41">
        <v>805074</v>
      </c>
      <c r="Z25" s="41">
        <v>833188</v>
      </c>
      <c r="AA25" s="41">
        <v>839020</v>
      </c>
      <c r="AB25" s="43">
        <v>809544</v>
      </c>
      <c r="AC25" s="43">
        <v>806554</v>
      </c>
      <c r="AD25" s="43">
        <v>842802</v>
      </c>
      <c r="AE25" s="10">
        <v>873679</v>
      </c>
      <c r="AF25" s="43" t="s">
        <v>1598</v>
      </c>
      <c r="AG25" s="43" t="s">
        <v>1598</v>
      </c>
      <c r="AH25" s="43" t="s">
        <v>1598</v>
      </c>
      <c r="AI25" s="43" t="s">
        <v>1598</v>
      </c>
      <c r="AJ25" s="43" t="s">
        <v>1598</v>
      </c>
      <c r="AK25" s="43" t="s">
        <v>1598</v>
      </c>
      <c r="AL25" s="43" t="s">
        <v>1598</v>
      </c>
      <c r="AM25" s="43" t="s">
        <v>1598</v>
      </c>
      <c r="AN25" s="43" t="s">
        <v>1598</v>
      </c>
    </row>
    <row r="26" spans="1:40" s="11" customFormat="1" ht="16.5" customHeight="1">
      <c r="A26" s="70" t="s">
        <v>62</v>
      </c>
      <c r="B26" s="71" t="s">
        <v>1598</v>
      </c>
      <c r="C26" s="71" t="s">
        <v>1598</v>
      </c>
      <c r="D26" s="71" t="s">
        <v>1598</v>
      </c>
      <c r="E26" s="71">
        <v>1913</v>
      </c>
      <c r="F26" s="71">
        <v>2128</v>
      </c>
      <c r="G26" s="71">
        <v>1854</v>
      </c>
      <c r="H26" s="71">
        <v>1863</v>
      </c>
      <c r="I26" s="71">
        <v>1786</v>
      </c>
      <c r="J26" s="71">
        <v>1796</v>
      </c>
      <c r="K26" s="71">
        <v>1853</v>
      </c>
      <c r="L26" s="71">
        <v>1852</v>
      </c>
      <c r="M26" s="71">
        <v>1722</v>
      </c>
      <c r="N26" s="71">
        <v>1730</v>
      </c>
      <c r="O26" s="71">
        <v>1728</v>
      </c>
      <c r="P26" s="71">
        <v>1962</v>
      </c>
      <c r="Q26" s="43">
        <v>1992</v>
      </c>
      <c r="R26" s="43">
        <v>1894</v>
      </c>
      <c r="S26" s="43">
        <v>2084</v>
      </c>
      <c r="T26" s="43">
        <v>2896</v>
      </c>
      <c r="U26" s="43">
        <v>1623</v>
      </c>
      <c r="V26" s="43">
        <v>1211</v>
      </c>
      <c r="W26" s="43">
        <v>1186</v>
      </c>
      <c r="X26" s="43">
        <v>1191</v>
      </c>
      <c r="Y26" s="43">
        <v>1164</v>
      </c>
      <c r="Z26" s="43">
        <v>1177</v>
      </c>
      <c r="AA26" s="43">
        <v>1214</v>
      </c>
      <c r="AB26" s="43">
        <v>1274</v>
      </c>
      <c r="AC26" s="43">
        <v>1301</v>
      </c>
      <c r="AD26" s="43">
        <v>2090</v>
      </c>
      <c r="AE26" s="43">
        <v>1447</v>
      </c>
      <c r="AF26" s="43">
        <v>1419</v>
      </c>
      <c r="AG26" s="43">
        <v>1428</v>
      </c>
      <c r="AH26" s="43">
        <v>1402</v>
      </c>
      <c r="AI26" s="43">
        <v>1405</v>
      </c>
      <c r="AJ26" s="43">
        <v>1403</v>
      </c>
      <c r="AK26" s="43">
        <v>1415</v>
      </c>
      <c r="AL26" s="43">
        <v>1313</v>
      </c>
      <c r="AM26" s="43">
        <v>1529</v>
      </c>
      <c r="AN26" s="43" t="s">
        <v>59</v>
      </c>
    </row>
    <row r="27" spans="1:40" s="11" customFormat="1" ht="16.5" customHeight="1">
      <c r="A27" s="70" t="s">
        <v>61</v>
      </c>
      <c r="B27" s="71" t="s">
        <v>1598</v>
      </c>
      <c r="C27" s="71" t="s">
        <v>1598</v>
      </c>
      <c r="D27" s="71" t="s">
        <v>1598</v>
      </c>
      <c r="E27" s="71">
        <v>355</v>
      </c>
      <c r="F27" s="71">
        <v>419</v>
      </c>
      <c r="G27" s="71">
        <v>291</v>
      </c>
      <c r="H27" s="71">
        <v>318</v>
      </c>
      <c r="I27" s="71">
        <v>316</v>
      </c>
      <c r="J27" s="71">
        <v>336</v>
      </c>
      <c r="K27" s="71">
        <v>360</v>
      </c>
      <c r="L27" s="71">
        <v>338</v>
      </c>
      <c r="M27" s="71">
        <v>313</v>
      </c>
      <c r="N27" s="71">
        <v>299</v>
      </c>
      <c r="O27" s="71">
        <v>332</v>
      </c>
      <c r="P27" s="71">
        <v>345</v>
      </c>
      <c r="Q27" s="43">
        <v>329</v>
      </c>
      <c r="R27" s="43">
        <v>378</v>
      </c>
      <c r="S27" s="43">
        <v>401</v>
      </c>
      <c r="T27" s="43">
        <v>372</v>
      </c>
      <c r="U27" s="43">
        <v>442</v>
      </c>
      <c r="V27" s="43">
        <v>276</v>
      </c>
      <c r="W27" s="43">
        <v>258</v>
      </c>
      <c r="X27" s="43">
        <v>319</v>
      </c>
      <c r="Y27" s="43">
        <v>270</v>
      </c>
      <c r="Z27" s="43">
        <v>278</v>
      </c>
      <c r="AA27" s="43">
        <v>274</v>
      </c>
      <c r="AB27" s="43">
        <v>282</v>
      </c>
      <c r="AC27" s="43">
        <v>287</v>
      </c>
      <c r="AD27" s="43">
        <v>485</v>
      </c>
      <c r="AE27" s="43">
        <v>418</v>
      </c>
      <c r="AF27" s="43">
        <v>428</v>
      </c>
      <c r="AG27" s="43">
        <v>423</v>
      </c>
      <c r="AH27" s="43">
        <v>434</v>
      </c>
      <c r="AI27" s="43">
        <v>419</v>
      </c>
      <c r="AJ27" s="43">
        <v>431</v>
      </c>
      <c r="AK27" s="43">
        <v>403</v>
      </c>
      <c r="AL27" s="43">
        <v>384</v>
      </c>
      <c r="AM27" s="43">
        <v>395</v>
      </c>
      <c r="AN27" s="43" t="s">
        <v>59</v>
      </c>
    </row>
    <row r="28" spans="1:40" s="9" customFormat="1" ht="16.5" customHeight="1">
      <c r="A28" s="40" t="s">
        <v>60</v>
      </c>
      <c r="B28" s="71"/>
      <c r="C28" s="71"/>
      <c r="D28" s="71"/>
      <c r="E28" s="71"/>
      <c r="F28" s="71"/>
      <c r="G28" s="71"/>
      <c r="H28" s="71"/>
      <c r="I28" s="71"/>
      <c r="J28" s="71"/>
      <c r="K28" s="71"/>
      <c r="L28" s="71"/>
      <c r="M28" s="71"/>
      <c r="N28" s="71"/>
      <c r="O28" s="71"/>
      <c r="P28" s="71"/>
      <c r="Q28" s="41"/>
      <c r="R28" s="41"/>
      <c r="S28" s="41"/>
      <c r="T28" s="41"/>
      <c r="U28" s="41"/>
      <c r="V28" s="41"/>
      <c r="W28" s="41"/>
      <c r="X28" s="41"/>
      <c r="Y28" s="41"/>
      <c r="Z28" s="41"/>
      <c r="AA28" s="41"/>
      <c r="AB28" s="41"/>
      <c r="AC28" s="41"/>
      <c r="AD28" s="41"/>
      <c r="AE28" s="42"/>
      <c r="AF28" s="42"/>
      <c r="AG28" s="42"/>
      <c r="AH28" s="42"/>
      <c r="AI28" s="42"/>
      <c r="AJ28" s="75"/>
      <c r="AK28" s="75"/>
      <c r="AL28" s="75"/>
      <c r="AM28" s="75"/>
      <c r="AN28" s="43"/>
    </row>
    <row r="29" spans="1:40" s="11" customFormat="1" ht="16.5" customHeight="1">
      <c r="A29" s="70" t="s">
        <v>970</v>
      </c>
      <c r="B29" s="71">
        <v>16777</v>
      </c>
      <c r="C29" s="71">
        <v>17033</v>
      </c>
      <c r="D29" s="71">
        <v>19377</v>
      </c>
      <c r="E29" s="71">
        <v>25515</v>
      </c>
      <c r="F29" s="71">
        <v>31662</v>
      </c>
      <c r="G29" s="71">
        <v>33597</v>
      </c>
      <c r="H29" s="71">
        <v>33597</v>
      </c>
      <c r="I29" s="71" t="s">
        <v>59</v>
      </c>
      <c r="J29" s="71">
        <v>30899</v>
      </c>
      <c r="K29" s="71">
        <v>30785</v>
      </c>
      <c r="L29" s="71">
        <v>30730</v>
      </c>
      <c r="M29" s="71">
        <v>27851</v>
      </c>
      <c r="N29" s="71">
        <v>28908</v>
      </c>
      <c r="O29" s="71">
        <v>33790</v>
      </c>
      <c r="P29" s="71">
        <v>33759</v>
      </c>
      <c r="Q29" s="46">
        <v>34448</v>
      </c>
      <c r="R29" s="41">
        <v>35008</v>
      </c>
      <c r="S29" s="73">
        <v>35036</v>
      </c>
      <c r="T29" s="41">
        <v>34299</v>
      </c>
      <c r="U29" s="41">
        <v>33198</v>
      </c>
      <c r="V29" s="41">
        <v>32989</v>
      </c>
      <c r="W29" s="41">
        <v>32380</v>
      </c>
      <c r="X29" s="73">
        <v>32889</v>
      </c>
      <c r="Y29" s="41">
        <v>33091</v>
      </c>
      <c r="Z29" s="41">
        <v>32236</v>
      </c>
      <c r="AA29" s="41">
        <v>31761</v>
      </c>
      <c r="AB29" s="43">
        <v>31906</v>
      </c>
      <c r="AC29" s="98">
        <v>32454</v>
      </c>
      <c r="AD29" s="47">
        <v>32394</v>
      </c>
      <c r="AE29" s="10">
        <v>32047</v>
      </c>
      <c r="AF29" s="43">
        <v>32275</v>
      </c>
      <c r="AG29" s="43">
        <v>32819</v>
      </c>
      <c r="AH29" s="98">
        <v>33472</v>
      </c>
      <c r="AI29" s="43">
        <v>32808</v>
      </c>
      <c r="AJ29" s="43">
        <v>33266</v>
      </c>
      <c r="AK29" s="43">
        <v>33600</v>
      </c>
      <c r="AL29" s="98">
        <v>34209</v>
      </c>
      <c r="AM29" s="43">
        <v>34364</v>
      </c>
      <c r="AN29" s="43" t="s">
        <v>59</v>
      </c>
    </row>
    <row r="30" spans="1:40" s="11" customFormat="1" ht="16.5" customHeight="1">
      <c r="A30" s="70" t="s">
        <v>971</v>
      </c>
      <c r="B30" s="71">
        <v>6543</v>
      </c>
      <c r="C30" s="71">
        <v>6083</v>
      </c>
      <c r="D30" s="71">
        <v>6455</v>
      </c>
      <c r="E30" s="71">
        <v>6144</v>
      </c>
      <c r="F30" s="71">
        <v>7126</v>
      </c>
      <c r="G30" s="71">
        <v>7522</v>
      </c>
      <c r="H30" s="71">
        <v>8236</v>
      </c>
      <c r="I30" s="71" t="s">
        <v>59</v>
      </c>
      <c r="J30" s="71">
        <v>8311</v>
      </c>
      <c r="K30" s="71">
        <v>8323</v>
      </c>
      <c r="L30" s="71">
        <v>8334</v>
      </c>
      <c r="M30" s="71">
        <v>9009</v>
      </c>
      <c r="N30" s="71">
        <v>9037</v>
      </c>
      <c r="O30" s="71">
        <v>9966</v>
      </c>
      <c r="P30" s="71">
        <v>9980</v>
      </c>
      <c r="Q30" s="46">
        <v>10279</v>
      </c>
      <c r="R30" s="41">
        <v>10410</v>
      </c>
      <c r="S30" s="73">
        <v>10449</v>
      </c>
      <c r="T30" s="41">
        <v>10127</v>
      </c>
      <c r="U30" s="41">
        <v>10068</v>
      </c>
      <c r="V30" s="41">
        <v>10367</v>
      </c>
      <c r="W30" s="41">
        <v>10497</v>
      </c>
      <c r="X30" s="73">
        <v>10587</v>
      </c>
      <c r="Y30" s="41">
        <v>10223</v>
      </c>
      <c r="Z30" s="41">
        <v>10262</v>
      </c>
      <c r="AA30" s="41">
        <v>10607</v>
      </c>
      <c r="AB30" s="43">
        <v>10775</v>
      </c>
      <c r="AC30" s="98">
        <v>10702</v>
      </c>
      <c r="AD30" s="43">
        <v>10139</v>
      </c>
      <c r="AE30" s="10">
        <v>9921</v>
      </c>
      <c r="AF30" s="43">
        <v>10187</v>
      </c>
      <c r="AG30" s="43">
        <v>10108</v>
      </c>
      <c r="AH30" s="98">
        <v>10068</v>
      </c>
      <c r="AI30" s="43">
        <v>9344</v>
      </c>
      <c r="AJ30" s="43">
        <v>9904</v>
      </c>
      <c r="AK30" s="43">
        <v>10152</v>
      </c>
      <c r="AL30" s="98">
        <v>10339</v>
      </c>
      <c r="AM30" s="43">
        <v>10392</v>
      </c>
      <c r="AN30" s="43" t="s">
        <v>59</v>
      </c>
    </row>
    <row r="31" spans="1:40" s="11" customFormat="1" ht="16.5" customHeight="1">
      <c r="A31" s="77" t="s">
        <v>972</v>
      </c>
      <c r="B31" s="71">
        <v>2926</v>
      </c>
      <c r="C31" s="71">
        <v>2376</v>
      </c>
      <c r="D31" s="71">
        <v>1579</v>
      </c>
      <c r="E31" s="71">
        <v>857</v>
      </c>
      <c r="F31" s="71">
        <v>864</v>
      </c>
      <c r="G31" s="71">
        <v>737</v>
      </c>
      <c r="H31" s="71">
        <v>636</v>
      </c>
      <c r="I31" s="71">
        <v>619</v>
      </c>
      <c r="J31" s="71">
        <v>603</v>
      </c>
      <c r="K31" s="71">
        <v>565</v>
      </c>
      <c r="L31" s="71">
        <v>543</v>
      </c>
      <c r="M31" s="71">
        <v>509</v>
      </c>
      <c r="N31" s="71">
        <v>495</v>
      </c>
      <c r="O31" s="71">
        <v>477</v>
      </c>
      <c r="P31" s="71">
        <v>470</v>
      </c>
      <c r="Q31" s="46">
        <v>463</v>
      </c>
      <c r="R31" s="48">
        <v>282</v>
      </c>
      <c r="S31" s="48">
        <v>274</v>
      </c>
      <c r="T31" s="48">
        <v>261</v>
      </c>
      <c r="U31" s="48">
        <v>246</v>
      </c>
      <c r="V31" s="48">
        <v>233</v>
      </c>
      <c r="W31" s="48">
        <v>231</v>
      </c>
      <c r="X31" s="48">
        <v>229</v>
      </c>
      <c r="Y31" s="48">
        <v>220</v>
      </c>
      <c r="Z31" s="48">
        <v>225</v>
      </c>
      <c r="AA31" s="48">
        <v>217</v>
      </c>
      <c r="AB31" s="43">
        <v>221</v>
      </c>
      <c r="AC31" s="43">
        <v>214</v>
      </c>
      <c r="AD31" s="43">
        <v>198</v>
      </c>
      <c r="AE31" s="10">
        <v>187</v>
      </c>
      <c r="AF31" s="10">
        <v>179</v>
      </c>
      <c r="AG31" s="10">
        <v>170</v>
      </c>
      <c r="AH31" s="10">
        <v>169</v>
      </c>
      <c r="AI31" s="10">
        <v>176</v>
      </c>
      <c r="AJ31" s="10">
        <v>182</v>
      </c>
      <c r="AK31" s="10">
        <v>182</v>
      </c>
      <c r="AL31" s="10">
        <v>185</v>
      </c>
      <c r="AM31" s="10">
        <v>183</v>
      </c>
      <c r="AN31" s="10">
        <v>178</v>
      </c>
    </row>
    <row r="32" spans="1:40" s="11" customFormat="1" ht="16.5" customHeight="1" thickBot="1">
      <c r="A32" s="78" t="s">
        <v>973</v>
      </c>
      <c r="B32" s="71">
        <v>2450484</v>
      </c>
      <c r="C32" s="71">
        <v>4138140</v>
      </c>
      <c r="D32" s="71">
        <v>5128345</v>
      </c>
      <c r="E32" s="71">
        <v>7303286</v>
      </c>
      <c r="F32" s="71">
        <v>8577857</v>
      </c>
      <c r="G32" s="71">
        <v>9589483</v>
      </c>
      <c r="H32" s="71">
        <v>10996253</v>
      </c>
      <c r="I32" s="71">
        <v>11068440</v>
      </c>
      <c r="J32" s="71">
        <v>11132386</v>
      </c>
      <c r="K32" s="71">
        <v>11282736</v>
      </c>
      <c r="L32" s="71">
        <v>11429585</v>
      </c>
      <c r="M32" s="71">
        <v>11734710</v>
      </c>
      <c r="N32" s="71">
        <v>11877938</v>
      </c>
      <c r="O32" s="71">
        <v>12312982</v>
      </c>
      <c r="P32" s="71">
        <v>12565930</v>
      </c>
      <c r="Q32" s="50">
        <v>12738271</v>
      </c>
      <c r="R32" s="49">
        <v>12782143</v>
      </c>
      <c r="S32" s="49">
        <v>12876346</v>
      </c>
      <c r="T32" s="49">
        <v>12854054</v>
      </c>
      <c r="U32" s="49">
        <v>12794616</v>
      </c>
      <c r="V32" s="49">
        <v>12781476</v>
      </c>
      <c r="W32" s="49">
        <v>12942414</v>
      </c>
      <c r="X32" s="49">
        <v>12746126</v>
      </c>
      <c r="Y32" s="49">
        <v>12875568</v>
      </c>
      <c r="Z32" s="49">
        <v>12692892</v>
      </c>
      <c r="AA32" s="49">
        <v>12721541</v>
      </c>
      <c r="AB32" s="51">
        <v>12438926</v>
      </c>
      <c r="AC32" s="51">
        <v>12173935</v>
      </c>
      <c r="AD32" s="51">
        <v>12101936</v>
      </c>
      <c r="AE32" s="52">
        <v>12013496</v>
      </c>
      <c r="AF32" s="51">
        <v>11804002</v>
      </c>
      <c r="AG32" s="51">
        <v>11867049</v>
      </c>
      <c r="AH32" s="51">
        <v>11861811</v>
      </c>
      <c r="AI32" s="51">
        <v>11961568</v>
      </c>
      <c r="AJ32" s="51">
        <v>11852969</v>
      </c>
      <c r="AK32" s="51">
        <v>11878542</v>
      </c>
      <c r="AL32" s="51">
        <v>11838188</v>
      </c>
      <c r="AM32" s="51">
        <v>11957886</v>
      </c>
      <c r="AN32" s="51">
        <v>11770383</v>
      </c>
    </row>
    <row r="33" spans="1:39" s="12" customFormat="1" ht="12.95" customHeight="1">
      <c r="A33" s="92" t="s">
        <v>1599</v>
      </c>
      <c r="B33" s="92"/>
      <c r="C33" s="92"/>
      <c r="D33" s="92"/>
      <c r="E33" s="92"/>
      <c r="F33" s="92"/>
      <c r="G33" s="92"/>
      <c r="H33" s="92"/>
      <c r="I33" s="92"/>
      <c r="J33" s="92"/>
      <c r="K33" s="92"/>
      <c r="L33" s="92"/>
      <c r="M33" s="92"/>
      <c r="N33" s="92"/>
      <c r="O33" s="92"/>
      <c r="P33" s="92"/>
      <c r="Q33" s="92"/>
      <c r="R33" s="92"/>
      <c r="S33" s="92"/>
      <c r="T33" s="92"/>
      <c r="U33" s="92"/>
      <c r="V33" s="92"/>
      <c r="W33" s="53"/>
      <c r="X33" s="53"/>
      <c r="Y33" s="53"/>
      <c r="Z33" s="53"/>
      <c r="AA33" s="53"/>
      <c r="AB33" s="53"/>
      <c r="AC33" s="53"/>
      <c r="AE33" s="13"/>
      <c r="AL33" s="7"/>
      <c r="AM33" s="7"/>
    </row>
    <row r="34" spans="1:39" s="12" customFormat="1" ht="12.95" customHeight="1">
      <c r="A34" s="93"/>
      <c r="B34" s="93"/>
      <c r="C34" s="93"/>
      <c r="D34" s="93"/>
      <c r="E34" s="93"/>
      <c r="F34" s="93"/>
      <c r="G34" s="93"/>
      <c r="H34" s="93"/>
      <c r="I34" s="93"/>
      <c r="J34" s="93"/>
      <c r="K34" s="93"/>
      <c r="L34" s="93"/>
      <c r="M34" s="93"/>
      <c r="N34" s="93"/>
      <c r="O34" s="93"/>
      <c r="P34" s="93"/>
      <c r="Q34" s="93"/>
      <c r="R34" s="93"/>
      <c r="S34" s="93"/>
      <c r="T34" s="93"/>
      <c r="U34" s="93"/>
      <c r="V34" s="93"/>
      <c r="AL34" s="7"/>
      <c r="AM34" s="7"/>
    </row>
    <row r="35" spans="1:39" s="14" customFormat="1" ht="25.5" customHeight="1">
      <c r="A35" s="94" t="s">
        <v>58</v>
      </c>
      <c r="B35" s="94"/>
      <c r="C35" s="94"/>
      <c r="D35" s="94"/>
      <c r="E35" s="94"/>
      <c r="F35" s="94"/>
      <c r="G35" s="94"/>
      <c r="H35" s="94"/>
      <c r="I35" s="94"/>
      <c r="J35" s="94"/>
      <c r="K35" s="94"/>
      <c r="L35" s="94"/>
      <c r="M35" s="94"/>
      <c r="N35" s="94"/>
      <c r="O35" s="94"/>
      <c r="P35" s="94"/>
      <c r="Q35" s="94"/>
      <c r="R35" s="94"/>
      <c r="S35" s="94"/>
      <c r="T35" s="94"/>
      <c r="U35" s="94"/>
      <c r="V35" s="94"/>
      <c r="W35" s="79"/>
      <c r="X35" s="79"/>
      <c r="Y35" s="79"/>
      <c r="Z35" s="79"/>
      <c r="AA35" s="79"/>
      <c r="AB35" s="79"/>
      <c r="AC35" s="79"/>
      <c r="AD35" s="79"/>
      <c r="AE35" s="79"/>
      <c r="AF35" s="79"/>
      <c r="AG35" s="79"/>
      <c r="AH35" s="79"/>
      <c r="AI35" s="79"/>
      <c r="AJ35" s="79"/>
      <c r="AK35" s="79"/>
      <c r="AL35" s="7"/>
      <c r="AM35" s="7"/>
    </row>
    <row r="36" spans="1:39" s="14" customFormat="1" ht="25.5" customHeight="1">
      <c r="A36" s="87" t="s">
        <v>57</v>
      </c>
      <c r="B36" s="87"/>
      <c r="C36" s="87"/>
      <c r="D36" s="87"/>
      <c r="E36" s="87"/>
      <c r="F36" s="87"/>
      <c r="G36" s="87"/>
      <c r="H36" s="87"/>
      <c r="I36" s="87"/>
      <c r="J36" s="87"/>
      <c r="K36" s="87"/>
      <c r="L36" s="87"/>
      <c r="M36" s="87"/>
      <c r="N36" s="87"/>
      <c r="O36" s="87"/>
      <c r="P36" s="87"/>
      <c r="Q36" s="87"/>
      <c r="R36" s="87"/>
      <c r="S36" s="87"/>
      <c r="T36" s="87"/>
      <c r="U36" s="87"/>
      <c r="V36" s="87"/>
      <c r="W36" s="79"/>
      <c r="X36" s="79"/>
      <c r="Y36" s="79"/>
      <c r="Z36" s="79"/>
      <c r="AA36" s="79"/>
      <c r="AB36" s="79"/>
      <c r="AC36" s="79"/>
      <c r="AD36" s="79"/>
      <c r="AE36" s="79"/>
      <c r="AF36" s="79"/>
      <c r="AG36" s="79"/>
      <c r="AH36" s="79"/>
      <c r="AI36" s="79"/>
      <c r="AJ36" s="79"/>
      <c r="AK36" s="79"/>
      <c r="AL36" s="7"/>
      <c r="AM36" s="7"/>
    </row>
    <row r="37" spans="1:39" s="14" customFormat="1" ht="38.85" customHeight="1">
      <c r="A37" s="95" t="s">
        <v>974</v>
      </c>
      <c r="B37" s="95"/>
      <c r="C37" s="95"/>
      <c r="D37" s="95"/>
      <c r="E37" s="95"/>
      <c r="F37" s="95"/>
      <c r="G37" s="95"/>
      <c r="H37" s="95"/>
      <c r="I37" s="95"/>
      <c r="J37" s="95"/>
      <c r="K37" s="95"/>
      <c r="L37" s="95"/>
      <c r="M37" s="95"/>
      <c r="N37" s="95"/>
      <c r="O37" s="95"/>
      <c r="P37" s="95"/>
      <c r="Q37" s="95"/>
      <c r="R37" s="95"/>
      <c r="S37" s="95"/>
      <c r="T37" s="95"/>
      <c r="U37" s="95"/>
      <c r="V37" s="95"/>
      <c r="W37" s="79"/>
      <c r="X37" s="79"/>
      <c r="Y37" s="79"/>
      <c r="Z37" s="79"/>
      <c r="AA37" s="79"/>
      <c r="AB37" s="79"/>
      <c r="AC37" s="79"/>
      <c r="AD37" s="79"/>
      <c r="AE37" s="79"/>
      <c r="AF37" s="79"/>
      <c r="AG37" s="79"/>
      <c r="AH37" s="79"/>
      <c r="AI37" s="79"/>
      <c r="AJ37" s="79"/>
      <c r="AK37" s="79"/>
      <c r="AL37" s="7"/>
      <c r="AM37" s="7"/>
    </row>
    <row r="38" spans="1:39" s="14" customFormat="1" ht="12.95" customHeight="1">
      <c r="A38" s="87" t="s">
        <v>1600</v>
      </c>
      <c r="B38" s="87"/>
      <c r="C38" s="87"/>
      <c r="D38" s="87"/>
      <c r="E38" s="87"/>
      <c r="F38" s="87"/>
      <c r="G38" s="87"/>
      <c r="H38" s="87"/>
      <c r="I38" s="87"/>
      <c r="J38" s="87"/>
      <c r="K38" s="87"/>
      <c r="L38" s="87"/>
      <c r="M38" s="87"/>
      <c r="N38" s="87"/>
      <c r="O38" s="87"/>
      <c r="P38" s="87"/>
      <c r="Q38" s="87"/>
      <c r="R38" s="87"/>
      <c r="S38" s="87"/>
      <c r="T38" s="87"/>
      <c r="U38" s="87"/>
      <c r="V38" s="87"/>
      <c r="W38" s="79"/>
      <c r="X38" s="79"/>
      <c r="Y38" s="79"/>
      <c r="Z38" s="79"/>
      <c r="AA38" s="79"/>
      <c r="AB38" s="79"/>
      <c r="AC38" s="79"/>
      <c r="AD38" s="79"/>
      <c r="AE38" s="79"/>
      <c r="AF38" s="79"/>
      <c r="AG38" s="79"/>
      <c r="AH38" s="79"/>
      <c r="AI38" s="79"/>
      <c r="AJ38" s="79"/>
      <c r="AK38" s="79"/>
      <c r="AL38" s="7"/>
      <c r="AM38" s="7"/>
    </row>
    <row r="39" spans="1:39" s="14" customFormat="1" ht="12.95" customHeight="1">
      <c r="A39" s="87" t="s">
        <v>975</v>
      </c>
      <c r="B39" s="87"/>
      <c r="C39" s="87"/>
      <c r="D39" s="87"/>
      <c r="E39" s="87"/>
      <c r="F39" s="87"/>
      <c r="G39" s="87"/>
      <c r="H39" s="87"/>
      <c r="I39" s="87"/>
      <c r="J39" s="87"/>
      <c r="K39" s="87"/>
      <c r="L39" s="87"/>
      <c r="M39" s="87"/>
      <c r="N39" s="87"/>
      <c r="O39" s="87"/>
      <c r="P39" s="87"/>
      <c r="Q39" s="87"/>
      <c r="R39" s="87"/>
      <c r="S39" s="87"/>
      <c r="T39" s="87"/>
      <c r="U39" s="87"/>
      <c r="V39" s="87"/>
      <c r="W39" s="79"/>
      <c r="X39" s="79"/>
      <c r="Y39" s="79"/>
      <c r="Z39" s="79"/>
      <c r="AA39" s="79"/>
      <c r="AB39" s="79"/>
      <c r="AC39" s="79"/>
      <c r="AD39" s="79"/>
      <c r="AE39" s="79"/>
      <c r="AF39" s="79"/>
      <c r="AG39" s="79"/>
      <c r="AH39" s="79"/>
      <c r="AI39" s="79"/>
      <c r="AJ39" s="79"/>
      <c r="AK39" s="79"/>
      <c r="AL39" s="7"/>
      <c r="AM39" s="7"/>
    </row>
    <row r="40" spans="1:39" s="14" customFormat="1" ht="12.95" customHeight="1">
      <c r="A40" s="87" t="s">
        <v>976</v>
      </c>
      <c r="B40" s="87"/>
      <c r="C40" s="87"/>
      <c r="D40" s="87"/>
      <c r="E40" s="87"/>
      <c r="F40" s="87"/>
      <c r="G40" s="87"/>
      <c r="H40" s="87"/>
      <c r="I40" s="87"/>
      <c r="J40" s="87"/>
      <c r="K40" s="87"/>
      <c r="L40" s="87"/>
      <c r="M40" s="87"/>
      <c r="N40" s="87"/>
      <c r="O40" s="87"/>
      <c r="P40" s="87"/>
      <c r="Q40" s="87"/>
      <c r="R40" s="87"/>
      <c r="S40" s="87"/>
      <c r="T40" s="87"/>
      <c r="U40" s="87"/>
      <c r="V40" s="87"/>
      <c r="W40" s="79"/>
      <c r="X40" s="79"/>
      <c r="Y40" s="79"/>
      <c r="Z40" s="79"/>
      <c r="AA40" s="79"/>
      <c r="AB40" s="79"/>
      <c r="AC40" s="79"/>
      <c r="AD40" s="79"/>
      <c r="AE40" s="79"/>
      <c r="AF40" s="79"/>
      <c r="AG40" s="79"/>
      <c r="AH40" s="79"/>
      <c r="AI40" s="79"/>
      <c r="AJ40" s="79"/>
      <c r="AK40" s="79"/>
      <c r="AL40" s="7"/>
      <c r="AM40" s="7"/>
    </row>
    <row r="41" spans="1:39" s="14" customFormat="1" ht="12.95" customHeight="1">
      <c r="A41" s="87" t="s">
        <v>977</v>
      </c>
      <c r="B41" s="87"/>
      <c r="C41" s="87"/>
      <c r="D41" s="87"/>
      <c r="E41" s="87"/>
      <c r="F41" s="87"/>
      <c r="G41" s="87"/>
      <c r="H41" s="87"/>
      <c r="I41" s="87"/>
      <c r="J41" s="87"/>
      <c r="K41" s="87"/>
      <c r="L41" s="87"/>
      <c r="M41" s="87"/>
      <c r="N41" s="87"/>
      <c r="O41" s="87"/>
      <c r="P41" s="87"/>
      <c r="Q41" s="87"/>
      <c r="R41" s="87"/>
      <c r="S41" s="87"/>
      <c r="T41" s="87"/>
      <c r="U41" s="87"/>
      <c r="V41" s="87"/>
      <c r="W41" s="79"/>
      <c r="X41" s="79"/>
      <c r="Y41" s="79"/>
      <c r="Z41" s="79"/>
      <c r="AA41" s="79"/>
      <c r="AB41" s="79"/>
      <c r="AC41" s="79"/>
      <c r="AD41" s="79"/>
      <c r="AE41" s="79"/>
      <c r="AF41" s="79"/>
      <c r="AG41" s="79"/>
      <c r="AH41" s="79"/>
      <c r="AI41" s="79"/>
      <c r="AJ41" s="79"/>
      <c r="AK41" s="79"/>
      <c r="AL41" s="7"/>
      <c r="AM41" s="7"/>
    </row>
    <row r="42" spans="1:39" s="14" customFormat="1" ht="12.95" customHeight="1">
      <c r="A42" s="96" t="s">
        <v>978</v>
      </c>
      <c r="B42" s="96"/>
      <c r="C42" s="96"/>
      <c r="D42" s="96"/>
      <c r="E42" s="96"/>
      <c r="F42" s="96"/>
      <c r="G42" s="96"/>
      <c r="H42" s="96"/>
      <c r="I42" s="96"/>
      <c r="J42" s="96"/>
      <c r="K42" s="96"/>
      <c r="L42" s="96"/>
      <c r="M42" s="96"/>
      <c r="N42" s="96"/>
      <c r="O42" s="96"/>
      <c r="P42" s="96"/>
      <c r="Q42" s="96"/>
      <c r="R42" s="96"/>
      <c r="S42" s="96"/>
      <c r="T42" s="96"/>
      <c r="U42" s="96"/>
      <c r="V42" s="96"/>
      <c r="W42" s="79"/>
      <c r="X42" s="79"/>
      <c r="Y42" s="79"/>
      <c r="Z42" s="79"/>
      <c r="AA42" s="79"/>
      <c r="AB42" s="79"/>
      <c r="AC42" s="79"/>
      <c r="AD42" s="79"/>
      <c r="AE42" s="79"/>
      <c r="AF42" s="79"/>
      <c r="AG42" s="79"/>
      <c r="AH42" s="79"/>
      <c r="AI42" s="79"/>
      <c r="AJ42" s="79"/>
      <c r="AK42" s="79"/>
      <c r="AL42" s="7"/>
      <c r="AM42" s="7"/>
    </row>
    <row r="43" spans="1:39" s="14" customFormat="1" ht="12.95" customHeight="1">
      <c r="A43" s="96" t="s">
        <v>979</v>
      </c>
      <c r="B43" s="96"/>
      <c r="C43" s="96"/>
      <c r="D43" s="96"/>
      <c r="E43" s="96"/>
      <c r="F43" s="96"/>
      <c r="G43" s="96"/>
      <c r="H43" s="96"/>
      <c r="I43" s="96"/>
      <c r="J43" s="96"/>
      <c r="K43" s="96"/>
      <c r="L43" s="96"/>
      <c r="M43" s="96"/>
      <c r="N43" s="96"/>
      <c r="O43" s="96"/>
      <c r="P43" s="96"/>
      <c r="Q43" s="96"/>
      <c r="R43" s="96"/>
      <c r="S43" s="96"/>
      <c r="T43" s="96"/>
      <c r="U43" s="96"/>
      <c r="V43" s="96"/>
      <c r="W43" s="79"/>
      <c r="X43" s="79"/>
      <c r="Y43" s="79"/>
      <c r="Z43" s="79"/>
      <c r="AA43" s="79"/>
      <c r="AB43" s="79"/>
      <c r="AC43" s="79"/>
      <c r="AD43" s="79"/>
      <c r="AE43" s="79"/>
      <c r="AF43" s="79"/>
      <c r="AG43" s="79"/>
      <c r="AH43" s="79"/>
      <c r="AI43" s="79"/>
      <c r="AJ43" s="79"/>
      <c r="AK43" s="79"/>
      <c r="AL43" s="7"/>
      <c r="AM43" s="7"/>
    </row>
    <row r="44" spans="1:39" s="14" customFormat="1" ht="12.95" customHeight="1">
      <c r="A44" s="95" t="s">
        <v>980</v>
      </c>
      <c r="B44" s="95"/>
      <c r="C44" s="95"/>
      <c r="D44" s="95"/>
      <c r="E44" s="95"/>
      <c r="F44" s="95"/>
      <c r="G44" s="95"/>
      <c r="H44" s="95"/>
      <c r="I44" s="95"/>
      <c r="J44" s="95"/>
      <c r="K44" s="95"/>
      <c r="L44" s="95"/>
      <c r="M44" s="95"/>
      <c r="N44" s="95"/>
      <c r="O44" s="95"/>
      <c r="P44" s="95"/>
      <c r="Q44" s="95"/>
      <c r="R44" s="95"/>
      <c r="S44" s="95"/>
      <c r="T44" s="95"/>
      <c r="U44" s="95"/>
      <c r="V44" s="95"/>
      <c r="W44" s="79"/>
      <c r="X44" s="79"/>
      <c r="Y44" s="79"/>
      <c r="Z44" s="79"/>
      <c r="AA44" s="79"/>
      <c r="AB44" s="79"/>
      <c r="AC44" s="79"/>
      <c r="AD44" s="79"/>
      <c r="AE44" s="79"/>
      <c r="AF44" s="79"/>
      <c r="AG44" s="79"/>
      <c r="AH44" s="79"/>
      <c r="AI44" s="79"/>
      <c r="AJ44" s="79"/>
      <c r="AK44" s="79"/>
      <c r="AL44" s="7"/>
      <c r="AM44" s="7"/>
    </row>
    <row r="45" spans="1:39" s="14" customFormat="1" ht="12.95" customHeight="1">
      <c r="A45" s="87" t="s">
        <v>981</v>
      </c>
      <c r="B45" s="87"/>
      <c r="C45" s="87"/>
      <c r="D45" s="87"/>
      <c r="E45" s="87"/>
      <c r="F45" s="87"/>
      <c r="G45" s="87"/>
      <c r="H45" s="87"/>
      <c r="I45" s="87"/>
      <c r="J45" s="87"/>
      <c r="K45" s="87"/>
      <c r="L45" s="87"/>
      <c r="M45" s="87"/>
      <c r="N45" s="87"/>
      <c r="O45" s="87"/>
      <c r="P45" s="87"/>
      <c r="Q45" s="87"/>
      <c r="R45" s="87"/>
      <c r="S45" s="87"/>
      <c r="T45" s="87"/>
      <c r="U45" s="87"/>
      <c r="V45" s="87"/>
      <c r="W45" s="79"/>
      <c r="X45" s="79"/>
      <c r="Y45" s="79"/>
      <c r="Z45" s="79"/>
      <c r="AA45" s="79"/>
      <c r="AB45" s="79"/>
      <c r="AC45" s="79"/>
      <c r="AD45" s="79"/>
      <c r="AE45" s="79"/>
      <c r="AF45" s="79"/>
      <c r="AG45" s="79"/>
      <c r="AH45" s="79"/>
      <c r="AI45" s="79"/>
      <c r="AJ45" s="79"/>
      <c r="AK45" s="79"/>
      <c r="AL45" s="7"/>
      <c r="AM45" s="7"/>
    </row>
    <row r="46" spans="1:39" s="14" customFormat="1" ht="12.95" customHeight="1">
      <c r="A46" s="87" t="s">
        <v>982</v>
      </c>
      <c r="B46" s="87"/>
      <c r="C46" s="87"/>
      <c r="D46" s="87"/>
      <c r="E46" s="87"/>
      <c r="F46" s="87"/>
      <c r="G46" s="87"/>
      <c r="H46" s="87"/>
      <c r="I46" s="87"/>
      <c r="J46" s="87"/>
      <c r="K46" s="87"/>
      <c r="L46" s="87"/>
      <c r="M46" s="87"/>
      <c r="N46" s="87"/>
      <c r="O46" s="87"/>
      <c r="P46" s="87"/>
      <c r="Q46" s="87"/>
      <c r="R46" s="87"/>
      <c r="S46" s="87"/>
      <c r="T46" s="87"/>
      <c r="U46" s="87"/>
      <c r="V46" s="87"/>
      <c r="W46" s="79"/>
      <c r="X46" s="79"/>
      <c r="Y46" s="79"/>
      <c r="Z46" s="79"/>
      <c r="AA46" s="79"/>
      <c r="AB46" s="79"/>
      <c r="AC46" s="79"/>
      <c r="AD46" s="79"/>
      <c r="AE46" s="79"/>
      <c r="AF46" s="79"/>
      <c r="AG46" s="79"/>
      <c r="AH46" s="79"/>
      <c r="AI46" s="79"/>
      <c r="AJ46" s="79"/>
      <c r="AK46" s="79"/>
      <c r="AL46" s="7"/>
      <c r="AM46" s="7"/>
    </row>
    <row r="47" spans="1:39" s="14" customFormat="1" ht="12.95" customHeight="1">
      <c r="A47" s="87" t="s">
        <v>983</v>
      </c>
      <c r="B47" s="87"/>
      <c r="C47" s="87"/>
      <c r="D47" s="87"/>
      <c r="E47" s="87"/>
      <c r="F47" s="87"/>
      <c r="G47" s="87"/>
      <c r="H47" s="87"/>
      <c r="I47" s="87"/>
      <c r="J47" s="87"/>
      <c r="K47" s="87"/>
      <c r="L47" s="87"/>
      <c r="M47" s="87"/>
      <c r="N47" s="87"/>
      <c r="O47" s="87"/>
      <c r="P47" s="87"/>
      <c r="Q47" s="87"/>
      <c r="R47" s="87"/>
      <c r="S47" s="87"/>
      <c r="T47" s="87"/>
      <c r="U47" s="87"/>
      <c r="V47" s="87"/>
      <c r="W47" s="79"/>
      <c r="X47" s="79"/>
      <c r="Y47" s="79"/>
      <c r="Z47" s="79"/>
      <c r="AA47" s="79"/>
      <c r="AB47" s="79"/>
      <c r="AC47" s="79"/>
      <c r="AD47" s="79"/>
      <c r="AE47" s="79"/>
      <c r="AF47" s="79"/>
      <c r="AG47" s="79"/>
      <c r="AH47" s="79"/>
      <c r="AI47" s="79"/>
      <c r="AJ47" s="79"/>
      <c r="AK47" s="79"/>
      <c r="AL47" s="7"/>
      <c r="AM47" s="7"/>
    </row>
    <row r="48" spans="1:39" s="14" customFormat="1" ht="25.5" customHeight="1">
      <c r="A48" s="87" t="s">
        <v>984</v>
      </c>
      <c r="B48" s="87"/>
      <c r="C48" s="87"/>
      <c r="D48" s="87"/>
      <c r="E48" s="87"/>
      <c r="F48" s="87"/>
      <c r="G48" s="87"/>
      <c r="H48" s="87"/>
      <c r="I48" s="87"/>
      <c r="J48" s="87"/>
      <c r="K48" s="87"/>
      <c r="L48" s="87"/>
      <c r="M48" s="87"/>
      <c r="N48" s="87"/>
      <c r="O48" s="87"/>
      <c r="P48" s="87"/>
      <c r="Q48" s="87"/>
      <c r="R48" s="87"/>
      <c r="S48" s="87"/>
      <c r="T48" s="87"/>
      <c r="U48" s="87"/>
      <c r="V48" s="87"/>
      <c r="W48" s="79"/>
      <c r="X48" s="79"/>
      <c r="Y48" s="79"/>
      <c r="Z48" s="79"/>
      <c r="AA48" s="79"/>
      <c r="AB48" s="79"/>
      <c r="AC48" s="79"/>
      <c r="AD48" s="79"/>
      <c r="AE48" s="79"/>
      <c r="AF48" s="79"/>
      <c r="AG48" s="79"/>
      <c r="AH48" s="79"/>
      <c r="AI48" s="79"/>
      <c r="AJ48" s="79"/>
      <c r="AK48" s="79"/>
      <c r="AL48" s="7"/>
      <c r="AM48" s="7"/>
    </row>
    <row r="49" spans="1:39" s="14" customFormat="1" ht="12.95" customHeight="1">
      <c r="A49" s="87" t="s">
        <v>985</v>
      </c>
      <c r="B49" s="87"/>
      <c r="C49" s="87"/>
      <c r="D49" s="87"/>
      <c r="E49" s="87"/>
      <c r="F49" s="87"/>
      <c r="G49" s="87"/>
      <c r="H49" s="87"/>
      <c r="I49" s="87"/>
      <c r="J49" s="87"/>
      <c r="K49" s="87"/>
      <c r="L49" s="87"/>
      <c r="M49" s="87"/>
      <c r="N49" s="87"/>
      <c r="O49" s="87"/>
      <c r="P49" s="87"/>
      <c r="Q49" s="87"/>
      <c r="R49" s="87"/>
      <c r="S49" s="87"/>
      <c r="T49" s="87"/>
      <c r="U49" s="87"/>
      <c r="V49" s="87"/>
      <c r="W49" s="79"/>
      <c r="X49" s="79"/>
      <c r="Y49" s="79"/>
      <c r="Z49" s="79"/>
      <c r="AA49" s="79"/>
      <c r="AB49" s="79"/>
      <c r="AC49" s="79"/>
      <c r="AD49" s="79"/>
      <c r="AE49" s="79"/>
      <c r="AF49" s="79"/>
      <c r="AG49" s="79"/>
      <c r="AH49" s="79"/>
      <c r="AI49" s="79"/>
      <c r="AJ49" s="79"/>
      <c r="AK49" s="79"/>
      <c r="AL49" s="7"/>
      <c r="AM49" s="7"/>
    </row>
    <row r="50" spans="1:39" s="14" customFormat="1" ht="12.95" customHeight="1">
      <c r="A50" s="87" t="s">
        <v>1601</v>
      </c>
      <c r="B50" s="87"/>
      <c r="C50" s="87"/>
      <c r="D50" s="87"/>
      <c r="E50" s="87"/>
      <c r="F50" s="87"/>
      <c r="G50" s="87"/>
      <c r="H50" s="87"/>
      <c r="I50" s="87"/>
      <c r="J50" s="87"/>
      <c r="K50" s="87"/>
      <c r="L50" s="87"/>
      <c r="M50" s="87"/>
      <c r="N50" s="87"/>
      <c r="O50" s="87"/>
      <c r="P50" s="87"/>
      <c r="Q50" s="87"/>
      <c r="R50" s="87"/>
      <c r="S50" s="87"/>
      <c r="T50" s="87"/>
      <c r="U50" s="87"/>
      <c r="V50" s="87"/>
      <c r="W50" s="79"/>
      <c r="X50" s="79"/>
      <c r="Y50" s="79"/>
      <c r="Z50" s="79"/>
      <c r="AA50" s="79"/>
      <c r="AB50" s="79"/>
      <c r="AC50" s="79"/>
      <c r="AD50" s="79"/>
      <c r="AE50" s="79"/>
      <c r="AF50" s="79"/>
      <c r="AG50" s="79"/>
      <c r="AH50" s="79"/>
      <c r="AI50" s="79"/>
      <c r="AJ50" s="79"/>
      <c r="AK50" s="79"/>
      <c r="AL50" s="7"/>
      <c r="AM50" s="7"/>
    </row>
    <row r="51" spans="1:39" s="14" customFormat="1" ht="12.95" customHeight="1">
      <c r="A51" s="87"/>
      <c r="B51" s="87"/>
      <c r="C51" s="87"/>
      <c r="D51" s="87"/>
      <c r="E51" s="87"/>
      <c r="F51" s="87"/>
      <c r="G51" s="87"/>
      <c r="H51" s="87"/>
      <c r="I51" s="87"/>
      <c r="J51" s="87"/>
      <c r="K51" s="87"/>
      <c r="L51" s="87"/>
      <c r="M51" s="87"/>
      <c r="N51" s="87"/>
      <c r="O51" s="87"/>
      <c r="P51" s="87"/>
      <c r="Q51" s="87"/>
      <c r="R51" s="87"/>
      <c r="S51" s="87"/>
      <c r="T51" s="87"/>
      <c r="U51" s="87"/>
      <c r="V51" s="87"/>
      <c r="W51" s="79"/>
      <c r="X51" s="79"/>
      <c r="Y51" s="79"/>
      <c r="Z51" s="79"/>
      <c r="AA51" s="79"/>
      <c r="AB51" s="79"/>
      <c r="AC51" s="79"/>
      <c r="AD51" s="79"/>
      <c r="AE51" s="79"/>
      <c r="AF51" s="79"/>
      <c r="AG51" s="79"/>
      <c r="AH51" s="79"/>
      <c r="AI51" s="79"/>
      <c r="AJ51" s="79"/>
      <c r="AK51" s="79"/>
      <c r="AL51" s="7"/>
      <c r="AM51" s="7"/>
    </row>
    <row r="52" spans="1:39" s="14" customFormat="1" ht="12.95" customHeight="1">
      <c r="A52" s="90" t="s">
        <v>56</v>
      </c>
      <c r="B52" s="90"/>
      <c r="C52" s="90"/>
      <c r="D52" s="90"/>
      <c r="E52" s="90"/>
      <c r="F52" s="90"/>
      <c r="G52" s="90"/>
      <c r="H52" s="90"/>
      <c r="I52" s="90"/>
      <c r="J52" s="90"/>
      <c r="K52" s="90"/>
      <c r="L52" s="90"/>
      <c r="M52" s="90"/>
      <c r="N52" s="90"/>
      <c r="O52" s="90"/>
      <c r="P52" s="90"/>
      <c r="Q52" s="90"/>
      <c r="R52" s="90"/>
      <c r="S52" s="90"/>
      <c r="T52" s="90"/>
      <c r="U52" s="90"/>
      <c r="V52" s="90"/>
      <c r="W52" s="79"/>
      <c r="X52" s="79"/>
      <c r="Y52" s="79"/>
      <c r="Z52" s="79"/>
      <c r="AA52" s="79"/>
      <c r="AB52" s="79"/>
      <c r="AC52" s="79"/>
      <c r="AD52" s="79"/>
      <c r="AE52" s="79"/>
      <c r="AF52" s="79"/>
      <c r="AG52" s="79"/>
      <c r="AH52" s="79"/>
      <c r="AI52" s="79"/>
      <c r="AJ52" s="79"/>
      <c r="AK52" s="79"/>
      <c r="AL52" s="7"/>
      <c r="AM52" s="7"/>
    </row>
    <row r="53" spans="1:39" s="14" customFormat="1" ht="12.95" customHeight="1">
      <c r="A53" s="85" t="s">
        <v>55</v>
      </c>
      <c r="B53" s="85"/>
      <c r="C53" s="85"/>
      <c r="D53" s="85"/>
      <c r="E53" s="85"/>
      <c r="F53" s="85"/>
      <c r="G53" s="85"/>
      <c r="H53" s="85"/>
      <c r="I53" s="85"/>
      <c r="J53" s="85"/>
      <c r="K53" s="85"/>
      <c r="L53" s="85"/>
      <c r="M53" s="85"/>
      <c r="N53" s="85"/>
      <c r="O53" s="85"/>
      <c r="P53" s="85"/>
      <c r="Q53" s="85"/>
      <c r="R53" s="85"/>
      <c r="S53" s="85"/>
      <c r="T53" s="85"/>
      <c r="U53" s="85"/>
      <c r="V53" s="85"/>
      <c r="W53" s="79"/>
      <c r="X53" s="79"/>
      <c r="Y53" s="79"/>
      <c r="Z53" s="79"/>
      <c r="AA53" s="79"/>
      <c r="AB53" s="79"/>
      <c r="AC53" s="79"/>
      <c r="AD53" s="79"/>
      <c r="AE53" s="79"/>
      <c r="AF53" s="79"/>
      <c r="AG53" s="79"/>
      <c r="AH53" s="79"/>
      <c r="AI53" s="79"/>
      <c r="AJ53" s="79"/>
      <c r="AK53" s="79"/>
      <c r="AL53" s="7"/>
      <c r="AM53" s="7"/>
    </row>
    <row r="54" spans="1:39" s="14" customFormat="1" ht="38.85" customHeight="1">
      <c r="A54" s="91" t="s">
        <v>54</v>
      </c>
      <c r="B54" s="91"/>
      <c r="C54" s="91"/>
      <c r="D54" s="91"/>
      <c r="E54" s="91"/>
      <c r="F54" s="91"/>
      <c r="G54" s="91"/>
      <c r="H54" s="91"/>
      <c r="I54" s="91"/>
      <c r="J54" s="91"/>
      <c r="K54" s="91"/>
      <c r="L54" s="91"/>
      <c r="M54" s="91"/>
      <c r="N54" s="91"/>
      <c r="O54" s="91"/>
      <c r="P54" s="91"/>
      <c r="Q54" s="91"/>
      <c r="R54" s="91"/>
      <c r="S54" s="91"/>
      <c r="T54" s="91"/>
      <c r="U54" s="91"/>
      <c r="V54" s="91"/>
      <c r="AL54" s="7"/>
      <c r="AM54" s="7"/>
    </row>
    <row r="55" spans="1:39" s="14" customFormat="1" ht="12.95" customHeight="1">
      <c r="A55" s="85" t="s">
        <v>53</v>
      </c>
      <c r="B55" s="85"/>
      <c r="C55" s="85"/>
      <c r="D55" s="85"/>
      <c r="E55" s="85"/>
      <c r="F55" s="85"/>
      <c r="G55" s="85"/>
      <c r="H55" s="85"/>
      <c r="I55" s="85"/>
      <c r="J55" s="85"/>
      <c r="K55" s="85"/>
      <c r="L55" s="85"/>
      <c r="M55" s="85"/>
      <c r="N55" s="85"/>
      <c r="O55" s="85"/>
      <c r="P55" s="85"/>
      <c r="Q55" s="85"/>
      <c r="R55" s="85"/>
      <c r="S55" s="85"/>
      <c r="T55" s="85"/>
      <c r="U55" s="85"/>
      <c r="V55" s="85"/>
      <c r="W55" s="79"/>
      <c r="X55" s="79"/>
      <c r="Y55" s="79"/>
      <c r="Z55" s="79"/>
      <c r="AA55" s="79"/>
      <c r="AB55" s="79"/>
      <c r="AC55" s="79"/>
      <c r="AD55" s="79"/>
      <c r="AE55" s="79"/>
      <c r="AF55" s="79"/>
      <c r="AG55" s="79"/>
      <c r="AH55" s="79"/>
      <c r="AI55" s="79"/>
      <c r="AJ55" s="79"/>
      <c r="AK55" s="79"/>
      <c r="AL55" s="7"/>
      <c r="AM55" s="7"/>
    </row>
    <row r="56" spans="1:39" s="14" customFormat="1" ht="12.95" customHeight="1">
      <c r="A56" s="85" t="s">
        <v>52</v>
      </c>
      <c r="B56" s="85"/>
      <c r="C56" s="85"/>
      <c r="D56" s="85"/>
      <c r="E56" s="85"/>
      <c r="F56" s="85"/>
      <c r="G56" s="85"/>
      <c r="H56" s="85"/>
      <c r="I56" s="85"/>
      <c r="J56" s="85"/>
      <c r="K56" s="85"/>
      <c r="L56" s="85"/>
      <c r="M56" s="85"/>
      <c r="N56" s="85"/>
      <c r="O56" s="85"/>
      <c r="P56" s="85"/>
      <c r="Q56" s="85"/>
      <c r="R56" s="85"/>
      <c r="S56" s="85"/>
      <c r="T56" s="85"/>
      <c r="U56" s="85"/>
      <c r="V56" s="85"/>
      <c r="W56" s="79"/>
      <c r="X56" s="79"/>
      <c r="Y56" s="79"/>
      <c r="Z56" s="79"/>
      <c r="AA56" s="79"/>
      <c r="AB56" s="79"/>
      <c r="AC56" s="79"/>
      <c r="AD56" s="79"/>
      <c r="AE56" s="79"/>
      <c r="AF56" s="79"/>
      <c r="AG56" s="79"/>
      <c r="AH56" s="79"/>
      <c r="AI56" s="79"/>
      <c r="AJ56" s="79"/>
      <c r="AK56" s="79"/>
      <c r="AL56" s="7"/>
      <c r="AM56" s="7"/>
    </row>
    <row r="57" spans="1:39" s="14" customFormat="1" ht="12.95" customHeight="1">
      <c r="A57" s="83" t="s">
        <v>51</v>
      </c>
      <c r="B57" s="83"/>
      <c r="C57" s="83"/>
      <c r="D57" s="83"/>
      <c r="E57" s="83"/>
      <c r="F57" s="83"/>
      <c r="G57" s="83"/>
      <c r="H57" s="83"/>
      <c r="I57" s="83"/>
      <c r="J57" s="83"/>
      <c r="K57" s="83"/>
      <c r="L57" s="83"/>
      <c r="M57" s="83"/>
      <c r="N57" s="83"/>
      <c r="O57" s="83"/>
      <c r="P57" s="83"/>
      <c r="Q57" s="83"/>
      <c r="R57" s="83"/>
      <c r="S57" s="83"/>
      <c r="T57" s="83"/>
      <c r="U57" s="83"/>
      <c r="V57" s="83"/>
      <c r="W57" s="79"/>
      <c r="X57" s="79"/>
      <c r="Y57" s="79"/>
      <c r="Z57" s="79"/>
      <c r="AA57" s="79"/>
      <c r="AB57" s="79"/>
      <c r="AC57" s="79"/>
      <c r="AD57" s="79"/>
      <c r="AE57" s="79"/>
      <c r="AF57" s="79"/>
      <c r="AG57" s="79"/>
      <c r="AH57" s="79"/>
      <c r="AI57" s="79"/>
      <c r="AJ57" s="79"/>
      <c r="AK57" s="79"/>
      <c r="AL57" s="7"/>
      <c r="AM57" s="7"/>
    </row>
    <row r="58" spans="1:39" s="14" customFormat="1" ht="12.95" customHeight="1">
      <c r="A58" s="89"/>
      <c r="B58" s="89"/>
      <c r="C58" s="89"/>
      <c r="D58" s="89"/>
      <c r="E58" s="89"/>
      <c r="F58" s="89"/>
      <c r="G58" s="89"/>
      <c r="H58" s="89"/>
      <c r="I58" s="89"/>
      <c r="J58" s="89"/>
      <c r="K58" s="89"/>
      <c r="L58" s="89"/>
      <c r="M58" s="89"/>
      <c r="N58" s="89"/>
      <c r="O58" s="89"/>
      <c r="P58" s="89"/>
      <c r="Q58" s="89"/>
      <c r="R58" s="89"/>
      <c r="S58" s="89"/>
      <c r="T58" s="89"/>
      <c r="U58" s="89"/>
      <c r="V58" s="89"/>
      <c r="W58" s="79"/>
      <c r="X58" s="79"/>
      <c r="Y58" s="79"/>
      <c r="Z58" s="79"/>
      <c r="AA58" s="79"/>
      <c r="AB58" s="79"/>
      <c r="AC58" s="79"/>
      <c r="AD58" s="79"/>
      <c r="AE58" s="79"/>
      <c r="AF58" s="79"/>
      <c r="AG58" s="79"/>
      <c r="AH58" s="79"/>
      <c r="AI58" s="79"/>
      <c r="AJ58" s="79"/>
      <c r="AK58" s="79"/>
      <c r="AL58" s="7"/>
      <c r="AM58" s="7"/>
    </row>
    <row r="59" spans="1:39" s="14" customFormat="1" ht="12.95" customHeight="1">
      <c r="A59" s="88" t="s">
        <v>50</v>
      </c>
      <c r="B59" s="88"/>
      <c r="C59" s="88"/>
      <c r="D59" s="88"/>
      <c r="E59" s="88"/>
      <c r="F59" s="88"/>
      <c r="G59" s="88"/>
      <c r="H59" s="88"/>
      <c r="I59" s="88"/>
      <c r="J59" s="88"/>
      <c r="K59" s="88"/>
      <c r="L59" s="88"/>
      <c r="M59" s="88"/>
      <c r="N59" s="88"/>
      <c r="O59" s="88"/>
      <c r="P59" s="88"/>
      <c r="Q59" s="88"/>
      <c r="R59" s="88"/>
      <c r="S59" s="88"/>
      <c r="T59" s="88"/>
      <c r="U59" s="88"/>
      <c r="V59" s="88"/>
      <c r="W59" s="79"/>
      <c r="X59" s="79"/>
      <c r="Y59" s="79"/>
      <c r="Z59" s="79"/>
      <c r="AA59" s="79"/>
      <c r="AB59" s="79"/>
      <c r="AC59" s="79"/>
      <c r="AD59" s="79"/>
      <c r="AE59" s="79"/>
      <c r="AF59" s="79"/>
      <c r="AG59" s="79"/>
      <c r="AH59" s="79"/>
      <c r="AI59" s="79"/>
      <c r="AJ59" s="79"/>
      <c r="AK59" s="79"/>
      <c r="AL59" s="7"/>
      <c r="AM59" s="7"/>
    </row>
    <row r="60" spans="1:39" s="14" customFormat="1" ht="12.95" customHeight="1">
      <c r="A60" s="88" t="s">
        <v>49</v>
      </c>
      <c r="B60" s="88"/>
      <c r="C60" s="88"/>
      <c r="D60" s="88"/>
      <c r="E60" s="88"/>
      <c r="F60" s="88"/>
      <c r="G60" s="88"/>
      <c r="H60" s="88"/>
      <c r="I60" s="88"/>
      <c r="J60" s="88"/>
      <c r="K60" s="88"/>
      <c r="L60" s="88"/>
      <c r="M60" s="88"/>
      <c r="N60" s="88"/>
      <c r="O60" s="88"/>
      <c r="P60" s="88"/>
      <c r="Q60" s="88"/>
      <c r="R60" s="88"/>
      <c r="S60" s="88"/>
      <c r="T60" s="88"/>
      <c r="U60" s="88"/>
      <c r="V60" s="88"/>
      <c r="W60" s="79"/>
      <c r="X60" s="79"/>
      <c r="Y60" s="79"/>
      <c r="Z60" s="79"/>
      <c r="AA60" s="79"/>
      <c r="AB60" s="79"/>
      <c r="AC60" s="79"/>
      <c r="AD60" s="79"/>
      <c r="AE60" s="79"/>
      <c r="AF60" s="79"/>
      <c r="AG60" s="79"/>
      <c r="AH60" s="79"/>
      <c r="AI60" s="79"/>
      <c r="AJ60" s="79"/>
      <c r="AK60" s="79"/>
      <c r="AL60" s="7"/>
      <c r="AM60" s="7"/>
    </row>
    <row r="61" spans="1:39" s="14" customFormat="1" ht="12.95" customHeight="1">
      <c r="A61" s="82" t="s">
        <v>48</v>
      </c>
      <c r="B61" s="82"/>
      <c r="C61" s="82"/>
      <c r="D61" s="82"/>
      <c r="E61" s="82"/>
      <c r="F61" s="82"/>
      <c r="G61" s="82"/>
      <c r="H61" s="82"/>
      <c r="I61" s="82"/>
      <c r="J61" s="82"/>
      <c r="K61" s="82"/>
      <c r="L61" s="82"/>
      <c r="M61" s="82"/>
      <c r="N61" s="82"/>
      <c r="O61" s="82"/>
      <c r="P61" s="82"/>
      <c r="Q61" s="82"/>
      <c r="R61" s="82"/>
      <c r="S61" s="82"/>
      <c r="T61" s="82"/>
      <c r="U61" s="82"/>
      <c r="V61" s="82"/>
      <c r="W61" s="79"/>
      <c r="X61" s="79"/>
      <c r="Y61" s="79"/>
      <c r="Z61" s="79"/>
      <c r="AA61" s="79"/>
      <c r="AB61" s="79"/>
      <c r="AC61" s="79"/>
      <c r="AD61" s="79"/>
      <c r="AE61" s="79"/>
      <c r="AF61" s="79"/>
      <c r="AG61" s="79"/>
      <c r="AH61" s="79"/>
      <c r="AI61" s="79"/>
      <c r="AJ61" s="79"/>
      <c r="AK61" s="79"/>
      <c r="AL61" s="7"/>
      <c r="AM61" s="7"/>
    </row>
    <row r="62" spans="1:39" s="14" customFormat="1" ht="12.95" customHeight="1">
      <c r="A62" s="86" t="s">
        <v>986</v>
      </c>
      <c r="B62" s="86"/>
      <c r="C62" s="86"/>
      <c r="D62" s="86"/>
      <c r="E62" s="86"/>
      <c r="F62" s="86"/>
      <c r="G62" s="86"/>
      <c r="H62" s="86"/>
      <c r="I62" s="86"/>
      <c r="J62" s="86"/>
      <c r="K62" s="86"/>
      <c r="L62" s="86"/>
      <c r="M62" s="86"/>
      <c r="N62" s="86"/>
      <c r="O62" s="86"/>
      <c r="P62" s="86"/>
      <c r="Q62" s="86"/>
      <c r="R62" s="86"/>
      <c r="S62" s="86"/>
      <c r="T62" s="86"/>
      <c r="U62" s="86"/>
      <c r="V62" s="86"/>
      <c r="W62" s="79"/>
      <c r="X62" s="79"/>
      <c r="Y62" s="79"/>
      <c r="Z62" s="79"/>
      <c r="AA62" s="79"/>
      <c r="AB62" s="79"/>
      <c r="AC62" s="79"/>
      <c r="AD62" s="79"/>
      <c r="AE62" s="79"/>
      <c r="AF62" s="79"/>
      <c r="AG62" s="79"/>
      <c r="AH62" s="79"/>
      <c r="AI62" s="79"/>
      <c r="AJ62" s="79"/>
      <c r="AK62" s="79"/>
      <c r="AL62" s="7"/>
      <c r="AM62" s="7"/>
    </row>
    <row r="63" spans="1:39" s="14" customFormat="1" ht="12.95" customHeight="1">
      <c r="A63" s="84" t="s">
        <v>987</v>
      </c>
      <c r="B63" s="84"/>
      <c r="C63" s="84"/>
      <c r="D63" s="84"/>
      <c r="E63" s="84"/>
      <c r="F63" s="84"/>
      <c r="G63" s="84"/>
      <c r="H63" s="84"/>
      <c r="I63" s="84"/>
      <c r="J63" s="84"/>
      <c r="K63" s="84"/>
      <c r="L63" s="84"/>
      <c r="M63" s="84"/>
      <c r="N63" s="84"/>
      <c r="O63" s="84"/>
      <c r="P63" s="84"/>
      <c r="Q63" s="84"/>
      <c r="R63" s="84"/>
      <c r="S63" s="84"/>
      <c r="T63" s="84"/>
      <c r="U63" s="84"/>
      <c r="V63" s="84"/>
      <c r="W63" s="79"/>
      <c r="X63" s="79"/>
      <c r="Y63" s="79"/>
      <c r="Z63" s="79"/>
      <c r="AA63" s="79"/>
      <c r="AB63" s="79"/>
      <c r="AC63" s="79"/>
      <c r="AD63" s="79"/>
      <c r="AE63" s="79"/>
      <c r="AF63" s="79"/>
      <c r="AG63" s="79"/>
      <c r="AH63" s="79"/>
      <c r="AI63" s="79"/>
      <c r="AJ63" s="79"/>
      <c r="AK63" s="79"/>
      <c r="AL63" s="7"/>
      <c r="AM63" s="7"/>
    </row>
    <row r="64" spans="1:39" s="14" customFormat="1" ht="12.95" customHeight="1">
      <c r="A64" s="84" t="s">
        <v>988</v>
      </c>
      <c r="B64" s="84"/>
      <c r="C64" s="84"/>
      <c r="D64" s="84"/>
      <c r="E64" s="84"/>
      <c r="F64" s="84"/>
      <c r="G64" s="84"/>
      <c r="H64" s="84"/>
      <c r="I64" s="84"/>
      <c r="J64" s="84"/>
      <c r="K64" s="84"/>
      <c r="L64" s="84"/>
      <c r="M64" s="84"/>
      <c r="N64" s="84"/>
      <c r="O64" s="84"/>
      <c r="P64" s="84"/>
      <c r="Q64" s="84"/>
      <c r="R64" s="84"/>
      <c r="S64" s="84"/>
      <c r="T64" s="84"/>
      <c r="U64" s="84"/>
      <c r="V64" s="84"/>
      <c r="W64" s="79"/>
      <c r="X64" s="79"/>
      <c r="Y64" s="79"/>
      <c r="Z64" s="79"/>
      <c r="AA64" s="79"/>
      <c r="AB64" s="79"/>
      <c r="AC64" s="79"/>
      <c r="AD64" s="79"/>
      <c r="AE64" s="79"/>
      <c r="AF64" s="79"/>
      <c r="AG64" s="79"/>
      <c r="AH64" s="79"/>
      <c r="AI64" s="79"/>
      <c r="AJ64" s="79"/>
      <c r="AK64" s="79"/>
      <c r="AL64" s="7"/>
      <c r="AM64" s="7"/>
    </row>
    <row r="65" spans="1:39" s="14" customFormat="1" ht="12.95" customHeight="1">
      <c r="A65" s="84" t="s">
        <v>989</v>
      </c>
      <c r="B65" s="84"/>
      <c r="C65" s="84"/>
      <c r="D65" s="84"/>
      <c r="E65" s="84"/>
      <c r="F65" s="84"/>
      <c r="G65" s="84"/>
      <c r="H65" s="84"/>
      <c r="I65" s="84"/>
      <c r="J65" s="84"/>
      <c r="K65" s="84"/>
      <c r="L65" s="84"/>
      <c r="M65" s="84"/>
      <c r="N65" s="84"/>
      <c r="O65" s="84"/>
      <c r="P65" s="84"/>
      <c r="Q65" s="84"/>
      <c r="R65" s="84"/>
      <c r="S65" s="84"/>
      <c r="T65" s="84"/>
      <c r="U65" s="84"/>
      <c r="V65" s="84"/>
      <c r="W65" s="79"/>
      <c r="X65" s="79"/>
      <c r="Y65" s="79"/>
      <c r="Z65" s="79"/>
      <c r="AA65" s="79"/>
      <c r="AB65" s="79"/>
      <c r="AC65" s="79"/>
      <c r="AD65" s="79"/>
      <c r="AE65" s="79"/>
      <c r="AF65" s="79"/>
      <c r="AG65" s="79"/>
      <c r="AH65" s="79"/>
      <c r="AI65" s="79"/>
      <c r="AJ65" s="79"/>
      <c r="AK65" s="79"/>
      <c r="AL65" s="7"/>
      <c r="AM65" s="7"/>
    </row>
    <row r="66" spans="1:39" s="14" customFormat="1" ht="12.95" customHeight="1">
      <c r="A66" s="84" t="s">
        <v>1602</v>
      </c>
      <c r="B66" s="84"/>
      <c r="C66" s="84"/>
      <c r="D66" s="84"/>
      <c r="E66" s="84"/>
      <c r="F66" s="84"/>
      <c r="G66" s="84"/>
      <c r="H66" s="84"/>
      <c r="I66" s="84"/>
      <c r="J66" s="84"/>
      <c r="K66" s="84"/>
      <c r="L66" s="84"/>
      <c r="M66" s="84"/>
      <c r="N66" s="84"/>
      <c r="O66" s="84"/>
      <c r="P66" s="84"/>
      <c r="Q66" s="84"/>
      <c r="R66" s="84"/>
      <c r="S66" s="84"/>
      <c r="T66" s="84"/>
      <c r="U66" s="84"/>
      <c r="V66" s="84"/>
      <c r="W66" s="79"/>
      <c r="X66" s="79"/>
      <c r="Y66" s="79"/>
      <c r="Z66" s="79"/>
      <c r="AA66" s="79"/>
      <c r="AB66" s="79"/>
      <c r="AC66" s="79"/>
      <c r="AD66" s="79"/>
      <c r="AE66" s="79"/>
      <c r="AF66" s="79"/>
      <c r="AG66" s="79"/>
      <c r="AH66" s="79"/>
      <c r="AI66" s="79"/>
      <c r="AJ66" s="79"/>
      <c r="AK66" s="79"/>
      <c r="AL66" s="7"/>
      <c r="AM66" s="7"/>
    </row>
    <row r="67" spans="1:39" s="14" customFormat="1" ht="12.95" customHeight="1">
      <c r="A67" s="82" t="s">
        <v>47</v>
      </c>
      <c r="B67" s="82"/>
      <c r="C67" s="82"/>
      <c r="D67" s="82"/>
      <c r="E67" s="82"/>
      <c r="F67" s="82"/>
      <c r="G67" s="82"/>
      <c r="H67" s="82"/>
      <c r="I67" s="82"/>
      <c r="J67" s="82"/>
      <c r="K67" s="82"/>
      <c r="L67" s="82"/>
      <c r="M67" s="82"/>
      <c r="N67" s="82"/>
      <c r="O67" s="82"/>
      <c r="P67" s="82"/>
      <c r="Q67" s="82"/>
      <c r="R67" s="82"/>
      <c r="S67" s="82"/>
      <c r="T67" s="82"/>
      <c r="U67" s="82"/>
      <c r="V67" s="82"/>
      <c r="W67" s="79"/>
      <c r="X67" s="79"/>
      <c r="Y67" s="79"/>
      <c r="Z67" s="79"/>
      <c r="AA67" s="79"/>
      <c r="AB67" s="79"/>
      <c r="AC67" s="79"/>
      <c r="AD67" s="79"/>
      <c r="AE67" s="79"/>
      <c r="AF67" s="79"/>
      <c r="AG67" s="79"/>
      <c r="AH67" s="79"/>
      <c r="AI67" s="79"/>
      <c r="AJ67" s="79"/>
      <c r="AK67" s="79"/>
      <c r="AL67" s="7"/>
      <c r="AM67" s="7"/>
    </row>
    <row r="68" spans="1:39" s="14" customFormat="1" ht="12.95" customHeight="1">
      <c r="A68" s="84" t="s">
        <v>46</v>
      </c>
      <c r="B68" s="84"/>
      <c r="C68" s="84"/>
      <c r="D68" s="84"/>
      <c r="E68" s="84"/>
      <c r="F68" s="84"/>
      <c r="G68" s="84"/>
      <c r="H68" s="84"/>
      <c r="I68" s="84"/>
      <c r="J68" s="84"/>
      <c r="K68" s="84"/>
      <c r="L68" s="84"/>
      <c r="M68" s="84"/>
      <c r="N68" s="84"/>
      <c r="O68" s="84"/>
      <c r="P68" s="84"/>
      <c r="Q68" s="84"/>
      <c r="R68" s="84"/>
      <c r="S68" s="84"/>
      <c r="T68" s="84"/>
      <c r="U68" s="84"/>
      <c r="V68" s="84"/>
      <c r="W68" s="79"/>
      <c r="X68" s="79"/>
      <c r="Y68" s="79"/>
      <c r="Z68" s="79"/>
      <c r="AA68" s="79"/>
      <c r="AB68" s="79"/>
      <c r="AC68" s="79"/>
      <c r="AD68" s="79"/>
      <c r="AE68" s="79"/>
      <c r="AF68" s="79"/>
      <c r="AG68" s="79"/>
      <c r="AH68" s="79"/>
      <c r="AI68" s="79"/>
      <c r="AJ68" s="79"/>
      <c r="AK68" s="79"/>
      <c r="AL68" s="7"/>
      <c r="AM68" s="7"/>
    </row>
    <row r="69" spans="1:39" s="14" customFormat="1" ht="12.95" customHeight="1">
      <c r="A69" s="84" t="s">
        <v>990</v>
      </c>
      <c r="B69" s="84"/>
      <c r="C69" s="84"/>
      <c r="D69" s="84"/>
      <c r="E69" s="84"/>
      <c r="F69" s="84"/>
      <c r="G69" s="84"/>
      <c r="H69" s="84"/>
      <c r="I69" s="84"/>
      <c r="J69" s="84"/>
      <c r="K69" s="84"/>
      <c r="L69" s="84"/>
      <c r="M69" s="84"/>
      <c r="N69" s="84"/>
      <c r="O69" s="84"/>
      <c r="P69" s="84"/>
      <c r="Q69" s="84"/>
      <c r="R69" s="84"/>
      <c r="S69" s="84"/>
      <c r="T69" s="84"/>
      <c r="U69" s="84"/>
      <c r="V69" s="84"/>
      <c r="W69" s="79"/>
      <c r="X69" s="79"/>
      <c r="Y69" s="79"/>
      <c r="Z69" s="79"/>
      <c r="AA69" s="79"/>
      <c r="AB69" s="79"/>
      <c r="AC69" s="79"/>
      <c r="AD69" s="79"/>
      <c r="AE69" s="79"/>
      <c r="AF69" s="79"/>
      <c r="AG69" s="79"/>
      <c r="AH69" s="79"/>
      <c r="AI69" s="79"/>
      <c r="AJ69" s="79"/>
      <c r="AK69" s="79"/>
      <c r="AL69" s="7"/>
      <c r="AM69" s="7"/>
    </row>
    <row r="70" spans="1:39" s="14" customFormat="1" ht="12.95" customHeight="1">
      <c r="A70" s="84" t="s">
        <v>991</v>
      </c>
      <c r="B70" s="84"/>
      <c r="C70" s="84"/>
      <c r="D70" s="84"/>
      <c r="E70" s="84"/>
      <c r="F70" s="84"/>
      <c r="G70" s="84"/>
      <c r="H70" s="84"/>
      <c r="I70" s="84"/>
      <c r="J70" s="84"/>
      <c r="K70" s="84"/>
      <c r="L70" s="84"/>
      <c r="M70" s="84"/>
      <c r="N70" s="84"/>
      <c r="O70" s="84"/>
      <c r="P70" s="84"/>
      <c r="Q70" s="84"/>
      <c r="R70" s="84"/>
      <c r="S70" s="84"/>
      <c r="T70" s="84"/>
      <c r="U70" s="84"/>
      <c r="V70" s="84"/>
      <c r="W70" s="79"/>
      <c r="X70" s="79"/>
      <c r="Y70" s="79"/>
      <c r="Z70" s="79"/>
      <c r="AA70" s="79"/>
      <c r="AB70" s="79"/>
      <c r="AC70" s="79"/>
      <c r="AD70" s="79"/>
      <c r="AE70" s="79"/>
      <c r="AF70" s="79"/>
      <c r="AG70" s="79"/>
      <c r="AH70" s="79"/>
      <c r="AI70" s="79"/>
      <c r="AJ70" s="79"/>
      <c r="AK70" s="79"/>
      <c r="AL70" s="7"/>
      <c r="AM70" s="7"/>
    </row>
    <row r="71" spans="1:39" s="14" customFormat="1" ht="12.95" customHeight="1">
      <c r="A71" s="84" t="s">
        <v>992</v>
      </c>
      <c r="B71" s="84"/>
      <c r="C71" s="84"/>
      <c r="D71" s="84"/>
      <c r="E71" s="84"/>
      <c r="F71" s="84"/>
      <c r="G71" s="84"/>
      <c r="H71" s="84"/>
      <c r="I71" s="84"/>
      <c r="J71" s="84"/>
      <c r="K71" s="84"/>
      <c r="L71" s="84"/>
      <c r="M71" s="84"/>
      <c r="N71" s="84"/>
      <c r="O71" s="84"/>
      <c r="P71" s="84"/>
      <c r="Q71" s="84"/>
      <c r="R71" s="84"/>
      <c r="S71" s="84"/>
      <c r="T71" s="84"/>
      <c r="U71" s="84"/>
      <c r="V71" s="84"/>
      <c r="W71" s="79"/>
      <c r="X71" s="79"/>
      <c r="Y71" s="79"/>
      <c r="Z71" s="79"/>
      <c r="AA71" s="79"/>
      <c r="AB71" s="79"/>
      <c r="AC71" s="79"/>
      <c r="AD71" s="79"/>
      <c r="AE71" s="79"/>
      <c r="AF71" s="79"/>
      <c r="AG71" s="79"/>
      <c r="AH71" s="79"/>
      <c r="AI71" s="79"/>
      <c r="AJ71" s="79"/>
      <c r="AK71" s="79"/>
      <c r="AL71" s="7"/>
      <c r="AM71" s="7"/>
    </row>
    <row r="72" spans="1:39" s="14" customFormat="1" ht="12" customHeight="1">
      <c r="A72" s="84" t="s">
        <v>1603</v>
      </c>
      <c r="B72" s="84"/>
      <c r="C72" s="84"/>
      <c r="D72" s="84"/>
      <c r="E72" s="84"/>
      <c r="F72" s="84"/>
      <c r="G72" s="84"/>
      <c r="H72" s="84"/>
      <c r="I72" s="84"/>
      <c r="J72" s="84"/>
      <c r="K72" s="84"/>
      <c r="L72" s="84"/>
      <c r="M72" s="84"/>
      <c r="N72" s="84"/>
      <c r="O72" s="84"/>
      <c r="P72" s="84"/>
      <c r="Q72" s="84"/>
      <c r="R72" s="84"/>
      <c r="S72" s="84"/>
      <c r="T72" s="84"/>
      <c r="U72" s="84"/>
      <c r="V72" s="84"/>
      <c r="W72" s="79"/>
      <c r="X72" s="79"/>
      <c r="Y72" s="79"/>
      <c r="Z72" s="79"/>
      <c r="AA72" s="79"/>
      <c r="AB72" s="79"/>
      <c r="AC72" s="79"/>
      <c r="AD72" s="79"/>
      <c r="AE72" s="79"/>
      <c r="AF72" s="79"/>
      <c r="AG72" s="79"/>
      <c r="AH72" s="79"/>
      <c r="AI72" s="79"/>
      <c r="AJ72" s="79"/>
      <c r="AK72" s="79"/>
      <c r="AL72" s="7"/>
      <c r="AM72" s="7"/>
    </row>
    <row r="73" spans="1:39" s="14" customFormat="1" ht="12.75" customHeight="1">
      <c r="A73" s="84" t="s">
        <v>1604</v>
      </c>
      <c r="B73" s="84"/>
      <c r="C73" s="84"/>
      <c r="D73" s="84"/>
      <c r="E73" s="84"/>
      <c r="F73" s="84"/>
      <c r="G73" s="84"/>
      <c r="H73" s="84"/>
      <c r="I73" s="84"/>
      <c r="J73" s="84"/>
      <c r="K73" s="84"/>
      <c r="L73" s="84"/>
      <c r="M73" s="84"/>
      <c r="N73" s="84"/>
      <c r="O73" s="84"/>
      <c r="P73" s="84"/>
      <c r="Q73" s="84"/>
      <c r="R73" s="84"/>
      <c r="S73" s="84"/>
      <c r="T73" s="84"/>
      <c r="U73" s="84"/>
      <c r="V73" s="84"/>
      <c r="W73" s="79"/>
      <c r="X73" s="79"/>
      <c r="Y73" s="79"/>
      <c r="Z73" s="79"/>
      <c r="AA73" s="79"/>
      <c r="AB73" s="79"/>
      <c r="AC73" s="79"/>
      <c r="AD73" s="79"/>
      <c r="AE73" s="79"/>
      <c r="AF73" s="79"/>
      <c r="AG73" s="79"/>
      <c r="AH73" s="79"/>
      <c r="AI73" s="79"/>
      <c r="AJ73" s="79"/>
      <c r="AK73" s="79"/>
      <c r="AL73" s="7"/>
      <c r="AM73" s="7"/>
    </row>
    <row r="74" spans="1:39" s="14" customFormat="1" ht="25.5" customHeight="1">
      <c r="A74" s="81" t="s">
        <v>45</v>
      </c>
      <c r="B74" s="81"/>
      <c r="C74" s="81"/>
      <c r="D74" s="81"/>
      <c r="E74" s="81"/>
      <c r="F74" s="81"/>
      <c r="G74" s="81"/>
      <c r="H74" s="81"/>
      <c r="I74" s="81"/>
      <c r="J74" s="81"/>
      <c r="K74" s="81"/>
      <c r="L74" s="81"/>
      <c r="M74" s="81"/>
      <c r="N74" s="81"/>
      <c r="O74" s="81"/>
      <c r="P74" s="81"/>
      <c r="Q74" s="81"/>
      <c r="R74" s="81"/>
      <c r="S74" s="81"/>
      <c r="T74" s="81"/>
      <c r="U74" s="81"/>
      <c r="V74" s="81"/>
      <c r="W74" s="79"/>
      <c r="X74" s="79"/>
      <c r="Y74" s="79"/>
      <c r="Z74" s="79"/>
      <c r="AA74" s="79"/>
      <c r="AB74" s="79"/>
      <c r="AC74" s="79"/>
      <c r="AD74" s="79"/>
      <c r="AE74" s="79"/>
      <c r="AF74" s="79"/>
      <c r="AG74" s="79"/>
      <c r="AH74" s="79"/>
      <c r="AI74" s="79"/>
      <c r="AJ74" s="79"/>
      <c r="AK74" s="79"/>
      <c r="AL74" s="7"/>
      <c r="AM74" s="7"/>
    </row>
    <row r="75" spans="1:39" s="14" customFormat="1" ht="12.75" customHeight="1">
      <c r="A75" s="85" t="s">
        <v>993</v>
      </c>
      <c r="B75" s="85"/>
      <c r="C75" s="85"/>
      <c r="D75" s="85"/>
      <c r="E75" s="85"/>
      <c r="F75" s="85"/>
      <c r="G75" s="85"/>
      <c r="H75" s="85"/>
      <c r="I75" s="85"/>
      <c r="J75" s="85"/>
      <c r="K75" s="85"/>
      <c r="L75" s="85"/>
      <c r="M75" s="85"/>
      <c r="N75" s="85"/>
      <c r="O75" s="85"/>
      <c r="P75" s="85"/>
      <c r="Q75" s="85"/>
      <c r="R75" s="85"/>
      <c r="S75" s="85"/>
      <c r="T75" s="85"/>
      <c r="U75" s="85"/>
      <c r="V75" s="85"/>
      <c r="W75" s="79"/>
      <c r="X75" s="79"/>
      <c r="Y75" s="79"/>
      <c r="Z75" s="79"/>
      <c r="AA75" s="79"/>
      <c r="AB75" s="79"/>
      <c r="AC75" s="79"/>
      <c r="AD75" s="79"/>
      <c r="AE75" s="79"/>
      <c r="AF75" s="79"/>
      <c r="AG75" s="79"/>
      <c r="AH75" s="79"/>
      <c r="AI75" s="79"/>
      <c r="AJ75" s="79"/>
      <c r="AK75" s="79"/>
      <c r="AL75" s="7"/>
      <c r="AM75" s="7"/>
    </row>
    <row r="76" spans="1:39" s="14" customFormat="1" ht="12.75" customHeight="1">
      <c r="A76" s="84" t="s">
        <v>1605</v>
      </c>
      <c r="B76" s="84"/>
      <c r="C76" s="84"/>
      <c r="D76" s="84"/>
      <c r="E76" s="84"/>
      <c r="F76" s="84"/>
      <c r="G76" s="84"/>
      <c r="H76" s="84"/>
      <c r="I76" s="84"/>
      <c r="J76" s="84"/>
      <c r="K76" s="84"/>
      <c r="L76" s="84"/>
      <c r="M76" s="84"/>
      <c r="N76" s="84"/>
      <c r="O76" s="84"/>
      <c r="P76" s="84"/>
      <c r="Q76" s="84"/>
      <c r="R76" s="84"/>
      <c r="S76" s="84"/>
      <c r="T76" s="84"/>
      <c r="U76" s="84"/>
      <c r="V76" s="84"/>
      <c r="W76" s="79"/>
      <c r="X76" s="79"/>
      <c r="Y76" s="79"/>
      <c r="Z76" s="79"/>
      <c r="AA76" s="79"/>
      <c r="AB76" s="79"/>
      <c r="AC76" s="79"/>
      <c r="AD76" s="79"/>
      <c r="AE76" s="79"/>
      <c r="AF76" s="79"/>
      <c r="AG76" s="79"/>
      <c r="AH76" s="79"/>
      <c r="AI76" s="79"/>
      <c r="AJ76" s="79"/>
      <c r="AK76" s="79"/>
      <c r="AL76" s="7"/>
      <c r="AM76" s="7"/>
    </row>
    <row r="77" spans="1:39" s="14" customFormat="1" ht="12.75" customHeight="1">
      <c r="A77" s="81" t="s">
        <v>44</v>
      </c>
      <c r="B77" s="81"/>
      <c r="C77" s="81"/>
      <c r="D77" s="81"/>
      <c r="E77" s="81"/>
      <c r="F77" s="81"/>
      <c r="G77" s="81"/>
      <c r="H77" s="81"/>
      <c r="I77" s="81"/>
      <c r="J77" s="81"/>
      <c r="K77" s="81"/>
      <c r="L77" s="81"/>
      <c r="M77" s="81"/>
      <c r="N77" s="81"/>
      <c r="O77" s="81"/>
      <c r="P77" s="81"/>
      <c r="Q77" s="81"/>
      <c r="R77" s="81"/>
      <c r="S77" s="81"/>
      <c r="T77" s="81"/>
      <c r="U77" s="81"/>
      <c r="V77" s="81"/>
      <c r="W77" s="79"/>
      <c r="X77" s="79"/>
      <c r="Y77" s="79"/>
      <c r="Z77" s="79"/>
      <c r="AA77" s="79"/>
      <c r="AB77" s="79"/>
      <c r="AC77" s="79"/>
      <c r="AD77" s="79"/>
      <c r="AE77" s="79"/>
      <c r="AF77" s="79"/>
      <c r="AG77" s="79"/>
      <c r="AH77" s="79"/>
      <c r="AI77" s="79"/>
      <c r="AJ77" s="79"/>
      <c r="AK77" s="79"/>
      <c r="AL77" s="7"/>
      <c r="AM77" s="7"/>
    </row>
    <row r="78" spans="1:39" s="14" customFormat="1" ht="12.75" customHeight="1">
      <c r="A78" s="84" t="s">
        <v>994</v>
      </c>
      <c r="B78" s="84"/>
      <c r="C78" s="84"/>
      <c r="D78" s="84"/>
      <c r="E78" s="84"/>
      <c r="F78" s="84"/>
      <c r="G78" s="84"/>
      <c r="H78" s="84"/>
      <c r="I78" s="84"/>
      <c r="J78" s="84"/>
      <c r="K78" s="84"/>
      <c r="L78" s="84"/>
      <c r="M78" s="84"/>
      <c r="N78" s="84"/>
      <c r="O78" s="84"/>
      <c r="P78" s="84"/>
      <c r="Q78" s="84"/>
      <c r="R78" s="84"/>
      <c r="S78" s="84"/>
      <c r="T78" s="84"/>
      <c r="U78" s="84"/>
      <c r="V78" s="84"/>
      <c r="W78" s="79"/>
      <c r="X78" s="79"/>
      <c r="Y78" s="79"/>
      <c r="Z78" s="79"/>
      <c r="AA78" s="79"/>
      <c r="AB78" s="79"/>
      <c r="AC78" s="79"/>
      <c r="AD78" s="79"/>
      <c r="AE78" s="79"/>
      <c r="AF78" s="79"/>
      <c r="AG78" s="79"/>
      <c r="AH78" s="79"/>
      <c r="AI78" s="79"/>
      <c r="AJ78" s="79"/>
      <c r="AK78" s="79"/>
      <c r="AL78" s="7"/>
      <c r="AM78" s="7"/>
    </row>
    <row r="79" spans="1:39" s="14" customFormat="1" ht="12" customHeight="1">
      <c r="A79" s="84" t="s">
        <v>995</v>
      </c>
      <c r="B79" s="84"/>
      <c r="C79" s="84"/>
      <c r="D79" s="84"/>
      <c r="E79" s="84"/>
      <c r="F79" s="84"/>
      <c r="G79" s="84"/>
      <c r="H79" s="84"/>
      <c r="I79" s="84"/>
      <c r="J79" s="84"/>
      <c r="K79" s="84"/>
      <c r="L79" s="84"/>
      <c r="M79" s="84"/>
      <c r="N79" s="84"/>
      <c r="O79" s="84"/>
      <c r="P79" s="84"/>
      <c r="Q79" s="84"/>
      <c r="R79" s="84"/>
      <c r="S79" s="84"/>
      <c r="T79" s="84"/>
      <c r="U79" s="84"/>
      <c r="V79" s="84"/>
      <c r="W79" s="79"/>
      <c r="X79" s="79"/>
      <c r="Y79" s="79"/>
      <c r="Z79" s="79"/>
      <c r="AA79" s="79"/>
      <c r="AB79" s="79"/>
      <c r="AC79" s="79"/>
      <c r="AD79" s="79"/>
      <c r="AE79" s="79"/>
      <c r="AF79" s="79"/>
      <c r="AG79" s="79"/>
      <c r="AH79" s="79"/>
      <c r="AI79" s="79"/>
      <c r="AJ79" s="79"/>
      <c r="AK79" s="79"/>
      <c r="AL79" s="7"/>
      <c r="AM79" s="7"/>
    </row>
    <row r="80" spans="1:39" s="14" customFormat="1" ht="12.75" customHeight="1">
      <c r="A80" s="84" t="s">
        <v>1606</v>
      </c>
      <c r="B80" s="84"/>
      <c r="C80" s="84"/>
      <c r="D80" s="84"/>
      <c r="E80" s="84"/>
      <c r="F80" s="84"/>
      <c r="G80" s="84"/>
      <c r="H80" s="84"/>
      <c r="I80" s="84"/>
      <c r="J80" s="84"/>
      <c r="K80" s="84"/>
      <c r="L80" s="84"/>
      <c r="M80" s="84"/>
      <c r="N80" s="84"/>
      <c r="O80" s="84"/>
      <c r="P80" s="84"/>
      <c r="Q80" s="84"/>
      <c r="R80" s="84"/>
      <c r="S80" s="84"/>
      <c r="T80" s="84"/>
      <c r="U80" s="84"/>
      <c r="V80" s="84"/>
      <c r="W80" s="79"/>
      <c r="X80" s="79"/>
      <c r="Y80" s="79"/>
      <c r="Z80" s="79"/>
      <c r="AA80" s="79"/>
      <c r="AB80" s="79"/>
      <c r="AC80" s="79"/>
      <c r="AD80" s="79"/>
      <c r="AE80" s="79"/>
      <c r="AF80" s="79"/>
      <c r="AG80" s="79"/>
      <c r="AH80" s="79"/>
      <c r="AI80" s="79"/>
      <c r="AJ80" s="79"/>
      <c r="AK80" s="79"/>
      <c r="AL80" s="7"/>
      <c r="AM80" s="7"/>
    </row>
    <row r="81" spans="1:39" s="14" customFormat="1" ht="12.75" customHeight="1">
      <c r="A81" s="81" t="s">
        <v>43</v>
      </c>
      <c r="B81" s="81"/>
      <c r="C81" s="81"/>
      <c r="D81" s="81"/>
      <c r="E81" s="81"/>
      <c r="F81" s="81"/>
      <c r="G81" s="81"/>
      <c r="H81" s="81"/>
      <c r="I81" s="81"/>
      <c r="J81" s="81"/>
      <c r="K81" s="81"/>
      <c r="L81" s="81"/>
      <c r="M81" s="81"/>
      <c r="N81" s="81"/>
      <c r="O81" s="81"/>
      <c r="P81" s="81"/>
      <c r="Q81" s="81"/>
      <c r="R81" s="81"/>
      <c r="S81" s="81"/>
      <c r="T81" s="81"/>
      <c r="U81" s="81"/>
      <c r="V81" s="81"/>
      <c r="W81" s="79"/>
      <c r="X81" s="79"/>
      <c r="Y81" s="79"/>
      <c r="Z81" s="79"/>
      <c r="AA81" s="79"/>
      <c r="AB81" s="79"/>
      <c r="AC81" s="79"/>
      <c r="AD81" s="79"/>
      <c r="AE81" s="79"/>
      <c r="AF81" s="79"/>
      <c r="AG81" s="79"/>
      <c r="AH81" s="79"/>
      <c r="AI81" s="79"/>
      <c r="AJ81" s="79"/>
      <c r="AK81" s="79"/>
      <c r="AL81" s="7"/>
      <c r="AM81" s="7"/>
    </row>
    <row r="82" spans="1:39" s="14" customFormat="1" ht="12.75" customHeight="1">
      <c r="A82" s="84" t="s">
        <v>1607</v>
      </c>
      <c r="B82" s="84"/>
      <c r="C82" s="84"/>
      <c r="D82" s="84"/>
      <c r="E82" s="84"/>
      <c r="F82" s="84"/>
      <c r="G82" s="84"/>
      <c r="H82" s="84"/>
      <c r="I82" s="84"/>
      <c r="J82" s="84"/>
      <c r="K82" s="84"/>
      <c r="L82" s="84"/>
      <c r="M82" s="84"/>
      <c r="N82" s="84"/>
      <c r="O82" s="84"/>
      <c r="P82" s="84"/>
      <c r="Q82" s="84"/>
      <c r="R82" s="84"/>
      <c r="S82" s="84"/>
      <c r="T82" s="84"/>
      <c r="U82" s="84"/>
      <c r="V82" s="84"/>
      <c r="W82" s="79"/>
      <c r="X82" s="79"/>
      <c r="Y82" s="79"/>
      <c r="Z82" s="79"/>
      <c r="AA82" s="79"/>
      <c r="AB82" s="79"/>
      <c r="AC82" s="79"/>
      <c r="AD82" s="79"/>
      <c r="AE82" s="79"/>
      <c r="AF82" s="79"/>
      <c r="AG82" s="79"/>
      <c r="AH82" s="79"/>
      <c r="AI82" s="79"/>
      <c r="AJ82" s="79"/>
      <c r="AK82" s="79"/>
      <c r="AL82" s="7"/>
      <c r="AM82" s="7"/>
    </row>
    <row r="83" spans="1:39" s="14" customFormat="1" ht="12.75" customHeight="1">
      <c r="A83" s="81" t="s">
        <v>41</v>
      </c>
      <c r="B83" s="81"/>
      <c r="C83" s="81"/>
      <c r="D83" s="81"/>
      <c r="E83" s="81"/>
      <c r="F83" s="81"/>
      <c r="G83" s="81"/>
      <c r="H83" s="81"/>
      <c r="I83" s="81"/>
      <c r="J83" s="81"/>
      <c r="K83" s="81"/>
      <c r="L83" s="81"/>
      <c r="M83" s="81"/>
      <c r="N83" s="81"/>
      <c r="O83" s="81"/>
      <c r="P83" s="81"/>
      <c r="Q83" s="81"/>
      <c r="R83" s="81"/>
      <c r="S83" s="81"/>
      <c r="T83" s="81"/>
      <c r="U83" s="81"/>
      <c r="V83" s="81"/>
      <c r="W83" s="79"/>
      <c r="X83" s="79"/>
      <c r="Y83" s="79"/>
      <c r="Z83" s="79"/>
      <c r="AA83" s="79"/>
      <c r="AB83" s="79"/>
      <c r="AC83" s="79"/>
      <c r="AD83" s="79"/>
      <c r="AE83" s="79"/>
      <c r="AF83" s="79"/>
      <c r="AG83" s="79"/>
      <c r="AH83" s="79"/>
      <c r="AI83" s="79"/>
      <c r="AJ83" s="79"/>
      <c r="AK83" s="79"/>
      <c r="AL83" s="7"/>
      <c r="AM83" s="7"/>
    </row>
    <row r="84" spans="1:39" s="14" customFormat="1" ht="12.75" customHeight="1">
      <c r="A84" s="84" t="s">
        <v>40</v>
      </c>
      <c r="B84" s="84"/>
      <c r="C84" s="84"/>
      <c r="D84" s="84"/>
      <c r="E84" s="84"/>
      <c r="F84" s="84"/>
      <c r="G84" s="84"/>
      <c r="H84" s="84"/>
      <c r="I84" s="84"/>
      <c r="J84" s="84"/>
      <c r="K84" s="84"/>
      <c r="L84" s="84"/>
      <c r="M84" s="84"/>
      <c r="N84" s="84"/>
      <c r="O84" s="84"/>
      <c r="P84" s="84"/>
      <c r="Q84" s="84"/>
      <c r="R84" s="84"/>
      <c r="S84" s="84"/>
      <c r="T84" s="84"/>
      <c r="U84" s="84"/>
      <c r="V84" s="84"/>
      <c r="W84" s="79"/>
      <c r="X84" s="79"/>
      <c r="Y84" s="79"/>
      <c r="Z84" s="79"/>
      <c r="AA84" s="79"/>
      <c r="AB84" s="79"/>
      <c r="AC84" s="79"/>
      <c r="AD84" s="79"/>
      <c r="AE84" s="79"/>
      <c r="AF84" s="79"/>
      <c r="AG84" s="79"/>
      <c r="AH84" s="79"/>
      <c r="AI84" s="79"/>
      <c r="AJ84" s="79"/>
      <c r="AK84" s="79"/>
      <c r="AL84" s="7"/>
      <c r="AM84" s="7"/>
    </row>
    <row r="85" spans="1:39" s="14" customFormat="1" ht="12.75" customHeight="1">
      <c r="A85" s="84" t="s">
        <v>996</v>
      </c>
      <c r="B85" s="84"/>
      <c r="C85" s="84"/>
      <c r="D85" s="84"/>
      <c r="E85" s="84"/>
      <c r="F85" s="84"/>
      <c r="G85" s="84"/>
      <c r="H85" s="84"/>
      <c r="I85" s="84"/>
      <c r="J85" s="84"/>
      <c r="K85" s="84"/>
      <c r="L85" s="84"/>
      <c r="M85" s="84"/>
      <c r="N85" s="84"/>
      <c r="O85" s="84"/>
      <c r="P85" s="84"/>
      <c r="Q85" s="84"/>
      <c r="R85" s="84"/>
      <c r="S85" s="84"/>
      <c r="T85" s="84"/>
      <c r="U85" s="84"/>
      <c r="V85" s="84"/>
      <c r="W85" s="79"/>
      <c r="X85" s="79"/>
      <c r="Y85" s="79"/>
      <c r="Z85" s="79"/>
      <c r="AA85" s="79"/>
      <c r="AB85" s="79"/>
      <c r="AC85" s="79"/>
      <c r="AD85" s="79"/>
      <c r="AE85" s="79"/>
      <c r="AF85" s="79"/>
      <c r="AG85" s="79"/>
      <c r="AH85" s="79"/>
      <c r="AI85" s="79"/>
      <c r="AJ85" s="79"/>
      <c r="AK85" s="79"/>
      <c r="AL85" s="7"/>
      <c r="AM85" s="7"/>
    </row>
    <row r="86" spans="1:39" s="14" customFormat="1" ht="12.75" customHeight="1">
      <c r="A86" s="84" t="s">
        <v>1608</v>
      </c>
      <c r="B86" s="84"/>
      <c r="C86" s="84"/>
      <c r="D86" s="84"/>
      <c r="E86" s="84"/>
      <c r="F86" s="84"/>
      <c r="G86" s="84"/>
      <c r="H86" s="84"/>
      <c r="I86" s="84"/>
      <c r="J86" s="84"/>
      <c r="K86" s="84"/>
      <c r="L86" s="84"/>
      <c r="M86" s="84"/>
      <c r="N86" s="84"/>
      <c r="O86" s="84"/>
      <c r="P86" s="84"/>
      <c r="Q86" s="84"/>
      <c r="R86" s="84"/>
      <c r="S86" s="84"/>
      <c r="T86" s="84"/>
      <c r="U86" s="84"/>
      <c r="V86" s="84"/>
      <c r="W86" s="79"/>
      <c r="X86" s="79"/>
      <c r="Y86" s="79"/>
      <c r="Z86" s="79"/>
      <c r="AA86" s="79"/>
      <c r="AB86" s="79"/>
      <c r="AC86" s="79"/>
      <c r="AD86" s="79"/>
      <c r="AE86" s="79"/>
      <c r="AF86" s="79"/>
      <c r="AG86" s="79"/>
      <c r="AH86" s="79"/>
      <c r="AI86" s="79"/>
      <c r="AJ86" s="79"/>
      <c r="AK86" s="79"/>
      <c r="AL86" s="7"/>
      <c r="AM86" s="7"/>
    </row>
    <row r="87" spans="1:39" s="14" customFormat="1" ht="12.75" customHeight="1">
      <c r="A87" s="81" t="s">
        <v>39</v>
      </c>
      <c r="B87" s="81"/>
      <c r="C87" s="81"/>
      <c r="D87" s="81"/>
      <c r="E87" s="81"/>
      <c r="F87" s="81"/>
      <c r="G87" s="81"/>
      <c r="H87" s="81"/>
      <c r="I87" s="81"/>
      <c r="J87" s="81"/>
      <c r="K87" s="81"/>
      <c r="L87" s="81"/>
      <c r="M87" s="81"/>
      <c r="N87" s="81"/>
      <c r="O87" s="81"/>
      <c r="P87" s="81"/>
      <c r="Q87" s="81"/>
      <c r="R87" s="81"/>
      <c r="S87" s="81"/>
      <c r="T87" s="81"/>
      <c r="U87" s="81"/>
      <c r="V87" s="81"/>
      <c r="W87" s="79"/>
      <c r="X87" s="79"/>
      <c r="Y87" s="79"/>
      <c r="Z87" s="79"/>
      <c r="AA87" s="79"/>
      <c r="AB87" s="79"/>
      <c r="AC87" s="79"/>
      <c r="AD87" s="79"/>
      <c r="AE87" s="79"/>
      <c r="AF87" s="79"/>
      <c r="AG87" s="79"/>
      <c r="AH87" s="79"/>
      <c r="AI87" s="79"/>
      <c r="AJ87" s="79"/>
      <c r="AK87" s="79"/>
      <c r="AL87" s="7"/>
      <c r="AM87" s="7"/>
    </row>
    <row r="88" spans="1:39" s="14" customFormat="1" ht="25.5" customHeight="1">
      <c r="A88" s="82" t="s">
        <v>38</v>
      </c>
      <c r="B88" s="82"/>
      <c r="C88" s="82"/>
      <c r="D88" s="82"/>
      <c r="E88" s="82"/>
      <c r="F88" s="82"/>
      <c r="G88" s="82"/>
      <c r="H88" s="82"/>
      <c r="I88" s="82"/>
      <c r="J88" s="82"/>
      <c r="K88" s="82"/>
      <c r="L88" s="82"/>
      <c r="M88" s="82"/>
      <c r="N88" s="82"/>
      <c r="O88" s="82"/>
      <c r="P88" s="82"/>
      <c r="Q88" s="82"/>
      <c r="R88" s="82"/>
      <c r="S88" s="82"/>
      <c r="T88" s="82"/>
      <c r="U88" s="82"/>
      <c r="V88" s="82"/>
      <c r="W88" s="79"/>
      <c r="X88" s="79"/>
      <c r="Y88" s="79"/>
      <c r="Z88" s="79"/>
      <c r="AA88" s="79"/>
      <c r="AB88" s="79"/>
      <c r="AC88" s="79"/>
      <c r="AD88" s="79"/>
      <c r="AE88" s="79"/>
      <c r="AF88" s="79"/>
      <c r="AG88" s="79"/>
      <c r="AH88" s="79"/>
      <c r="AI88" s="79"/>
      <c r="AJ88" s="79"/>
      <c r="AK88" s="79"/>
      <c r="AL88" s="7"/>
      <c r="AM88" s="7"/>
    </row>
    <row r="89" spans="1:39" s="14" customFormat="1" ht="25.5" customHeight="1">
      <c r="A89" s="85" t="s">
        <v>997</v>
      </c>
      <c r="B89" s="85"/>
      <c r="C89" s="85"/>
      <c r="D89" s="85"/>
      <c r="E89" s="85"/>
      <c r="F89" s="85"/>
      <c r="G89" s="85"/>
      <c r="H89" s="85"/>
      <c r="I89" s="85"/>
      <c r="J89" s="85"/>
      <c r="K89" s="85"/>
      <c r="L89" s="85"/>
      <c r="M89" s="85"/>
      <c r="N89" s="85"/>
      <c r="O89" s="85"/>
      <c r="P89" s="85"/>
      <c r="Q89" s="85"/>
      <c r="R89" s="85"/>
      <c r="S89" s="85"/>
      <c r="T89" s="85"/>
      <c r="U89" s="85"/>
      <c r="V89" s="85"/>
      <c r="W89" s="79"/>
      <c r="X89" s="79"/>
      <c r="Y89" s="79"/>
      <c r="Z89" s="79"/>
      <c r="AA89" s="79"/>
      <c r="AB89" s="79"/>
      <c r="AC89" s="79"/>
      <c r="AD89" s="79"/>
      <c r="AE89" s="79"/>
      <c r="AF89" s="79"/>
      <c r="AG89" s="79"/>
      <c r="AH89" s="79"/>
      <c r="AI89" s="79"/>
      <c r="AJ89" s="79"/>
      <c r="AK89" s="79"/>
      <c r="AL89" s="7"/>
      <c r="AM89" s="7"/>
    </row>
    <row r="90" spans="1:39" s="14" customFormat="1" ht="12.75" customHeight="1">
      <c r="A90" s="85" t="s">
        <v>1609</v>
      </c>
      <c r="B90" s="85"/>
      <c r="C90" s="85"/>
      <c r="D90" s="85"/>
      <c r="E90" s="85"/>
      <c r="F90" s="85"/>
      <c r="G90" s="85"/>
      <c r="H90" s="85"/>
      <c r="I90" s="85"/>
      <c r="J90" s="85"/>
      <c r="K90" s="85"/>
      <c r="L90" s="85"/>
      <c r="M90" s="85"/>
      <c r="N90" s="85"/>
      <c r="O90" s="85"/>
      <c r="P90" s="85"/>
      <c r="Q90" s="85"/>
      <c r="R90" s="85"/>
      <c r="S90" s="85"/>
      <c r="T90" s="85"/>
      <c r="U90" s="85"/>
      <c r="V90" s="85"/>
      <c r="W90" s="79"/>
      <c r="X90" s="79"/>
      <c r="Y90" s="79"/>
      <c r="Z90" s="79"/>
      <c r="AA90" s="79"/>
      <c r="AB90" s="79"/>
      <c r="AC90" s="79"/>
      <c r="AD90" s="79"/>
      <c r="AE90" s="79"/>
      <c r="AF90" s="79"/>
      <c r="AG90" s="79"/>
      <c r="AH90" s="79"/>
      <c r="AI90" s="79"/>
      <c r="AJ90" s="79"/>
      <c r="AK90" s="79"/>
      <c r="AL90" s="7"/>
      <c r="AM90" s="7"/>
    </row>
    <row r="91" spans="1:39" s="14" customFormat="1" ht="12.75" customHeight="1">
      <c r="A91" s="82" t="s">
        <v>37</v>
      </c>
      <c r="B91" s="82"/>
      <c r="C91" s="82"/>
      <c r="D91" s="82"/>
      <c r="E91" s="82"/>
      <c r="F91" s="82"/>
      <c r="G91" s="82"/>
      <c r="H91" s="82"/>
      <c r="I91" s="82"/>
      <c r="J91" s="82"/>
      <c r="K91" s="82"/>
      <c r="L91" s="82"/>
      <c r="M91" s="82"/>
      <c r="N91" s="82"/>
      <c r="O91" s="82"/>
      <c r="P91" s="82"/>
      <c r="Q91" s="82"/>
      <c r="R91" s="82"/>
      <c r="S91" s="82"/>
      <c r="T91" s="82"/>
      <c r="U91" s="82"/>
      <c r="V91" s="82"/>
      <c r="W91" s="79"/>
      <c r="X91" s="79"/>
      <c r="Y91" s="79"/>
      <c r="Z91" s="79"/>
      <c r="AA91" s="79"/>
      <c r="AB91" s="79"/>
      <c r="AC91" s="79"/>
      <c r="AD91" s="79"/>
      <c r="AE91" s="79"/>
      <c r="AF91" s="79"/>
      <c r="AG91" s="79"/>
      <c r="AH91" s="79"/>
      <c r="AI91" s="79"/>
      <c r="AJ91" s="79"/>
      <c r="AK91" s="79"/>
      <c r="AL91" s="7"/>
      <c r="AM91" s="7"/>
    </row>
    <row r="92" spans="1:39" s="14" customFormat="1" ht="12" customHeight="1">
      <c r="A92" s="86" t="s">
        <v>998</v>
      </c>
      <c r="B92" s="86"/>
      <c r="C92" s="86"/>
      <c r="D92" s="86"/>
      <c r="E92" s="86"/>
      <c r="F92" s="86"/>
      <c r="G92" s="86"/>
      <c r="H92" s="86"/>
      <c r="I92" s="86"/>
      <c r="J92" s="86"/>
      <c r="K92" s="86"/>
      <c r="L92" s="86"/>
      <c r="M92" s="86"/>
      <c r="N92" s="86"/>
      <c r="O92" s="86"/>
      <c r="P92" s="86"/>
      <c r="Q92" s="86"/>
      <c r="R92" s="86"/>
      <c r="S92" s="86"/>
      <c r="T92" s="86"/>
      <c r="U92" s="86"/>
      <c r="V92" s="86"/>
      <c r="W92" s="79"/>
      <c r="X92" s="79"/>
      <c r="Y92" s="79"/>
      <c r="Z92" s="79"/>
      <c r="AA92" s="79"/>
      <c r="AB92" s="79"/>
      <c r="AC92" s="79"/>
      <c r="AD92" s="79"/>
      <c r="AE92" s="79"/>
      <c r="AF92" s="79"/>
      <c r="AG92" s="79"/>
      <c r="AH92" s="79"/>
      <c r="AI92" s="79"/>
      <c r="AJ92" s="79"/>
      <c r="AK92" s="79"/>
      <c r="AL92" s="7"/>
      <c r="AM92" s="7"/>
    </row>
    <row r="93" spans="1:39" s="14" customFormat="1" ht="12.75" customHeight="1">
      <c r="A93" s="85" t="s">
        <v>1610</v>
      </c>
      <c r="B93" s="85"/>
      <c r="C93" s="85"/>
      <c r="D93" s="85"/>
      <c r="E93" s="85"/>
      <c r="F93" s="85"/>
      <c r="G93" s="85"/>
      <c r="H93" s="85"/>
      <c r="I93" s="85"/>
      <c r="J93" s="85"/>
      <c r="K93" s="85"/>
      <c r="L93" s="85"/>
      <c r="M93" s="85"/>
      <c r="N93" s="85"/>
      <c r="O93" s="85"/>
      <c r="P93" s="85"/>
      <c r="Q93" s="85"/>
      <c r="R93" s="85"/>
      <c r="S93" s="85"/>
      <c r="T93" s="85"/>
      <c r="U93" s="85"/>
      <c r="V93" s="85"/>
      <c r="W93" s="79"/>
      <c r="X93" s="79"/>
      <c r="Y93" s="79"/>
      <c r="Z93" s="79"/>
      <c r="AA93" s="79"/>
      <c r="AB93" s="79"/>
      <c r="AC93" s="79"/>
      <c r="AD93" s="79"/>
      <c r="AE93" s="79"/>
      <c r="AF93" s="79"/>
      <c r="AG93" s="79"/>
      <c r="AH93" s="79"/>
      <c r="AI93" s="79"/>
      <c r="AJ93" s="79"/>
      <c r="AK93" s="79"/>
      <c r="AL93" s="7"/>
      <c r="AM93" s="7"/>
    </row>
    <row r="94" spans="1:39" s="14" customFormat="1" ht="12" customHeight="1">
      <c r="A94" s="83" t="s">
        <v>1611</v>
      </c>
      <c r="B94" s="83"/>
      <c r="C94" s="83"/>
      <c r="D94" s="83"/>
      <c r="E94" s="83"/>
      <c r="F94" s="83"/>
      <c r="G94" s="83"/>
      <c r="H94" s="83"/>
      <c r="I94" s="83"/>
      <c r="J94" s="83"/>
      <c r="K94" s="83"/>
      <c r="L94" s="83"/>
      <c r="M94" s="83"/>
      <c r="N94" s="83"/>
      <c r="O94" s="83"/>
      <c r="P94" s="83"/>
      <c r="Q94" s="83"/>
      <c r="R94" s="83"/>
      <c r="S94" s="83"/>
      <c r="T94" s="83"/>
      <c r="U94" s="83"/>
      <c r="V94" s="83"/>
      <c r="W94" s="22"/>
      <c r="X94" s="22"/>
      <c r="Y94" s="22"/>
      <c r="Z94" s="22"/>
      <c r="AA94" s="79"/>
      <c r="AB94" s="79"/>
      <c r="AC94" s="79"/>
      <c r="AD94" s="79"/>
      <c r="AE94" s="79"/>
      <c r="AF94" s="79"/>
      <c r="AG94" s="79"/>
      <c r="AH94" s="79"/>
      <c r="AI94" s="79"/>
      <c r="AJ94" s="79"/>
      <c r="AK94" s="79"/>
      <c r="AL94" s="7"/>
      <c r="AM94" s="7"/>
    </row>
    <row r="95" spans="1:39" s="15" customFormat="1" ht="12.75" customHeight="1">
      <c r="A95" s="82" t="s">
        <v>36</v>
      </c>
      <c r="B95" s="82"/>
      <c r="C95" s="82"/>
      <c r="D95" s="82"/>
      <c r="E95" s="82"/>
      <c r="F95" s="82"/>
      <c r="G95" s="82"/>
      <c r="H95" s="82"/>
      <c r="I95" s="82"/>
      <c r="J95" s="82"/>
      <c r="K95" s="82"/>
      <c r="L95" s="82"/>
      <c r="M95" s="82"/>
      <c r="N95" s="82"/>
      <c r="O95" s="82"/>
      <c r="P95" s="82"/>
      <c r="Q95" s="82"/>
      <c r="R95" s="82"/>
      <c r="S95" s="82"/>
      <c r="T95" s="82"/>
      <c r="U95" s="82"/>
      <c r="V95" s="82"/>
      <c r="W95" s="79"/>
      <c r="X95" s="79"/>
      <c r="Y95" s="79"/>
      <c r="Z95" s="79"/>
      <c r="AA95" s="79"/>
      <c r="AB95" s="79"/>
      <c r="AC95" s="79"/>
      <c r="AD95" s="79"/>
      <c r="AE95" s="79"/>
      <c r="AF95" s="79"/>
      <c r="AG95" s="79"/>
      <c r="AH95" s="79"/>
      <c r="AI95" s="79"/>
      <c r="AJ95" s="79"/>
      <c r="AK95" s="79"/>
      <c r="AL95" s="7"/>
      <c r="AM95" s="7"/>
    </row>
    <row r="96" spans="1:39" s="16" customFormat="1">
      <c r="A96" s="84" t="s">
        <v>1612</v>
      </c>
      <c r="B96" s="84"/>
      <c r="C96" s="84"/>
      <c r="D96" s="84"/>
      <c r="E96" s="84"/>
      <c r="F96" s="84"/>
      <c r="G96" s="84"/>
      <c r="H96" s="84"/>
      <c r="I96" s="84"/>
      <c r="J96" s="84"/>
      <c r="K96" s="84"/>
      <c r="L96" s="84"/>
      <c r="M96" s="84"/>
      <c r="N96" s="84"/>
      <c r="O96" s="84"/>
      <c r="P96" s="84"/>
      <c r="Q96" s="84"/>
      <c r="R96" s="84"/>
      <c r="S96" s="84"/>
      <c r="T96" s="84"/>
      <c r="U96" s="84"/>
      <c r="V96" s="84"/>
      <c r="W96" s="79"/>
      <c r="X96" s="79"/>
      <c r="Y96" s="79"/>
      <c r="Z96" s="79"/>
      <c r="AA96" s="15"/>
      <c r="AB96" s="15"/>
      <c r="AC96" s="15"/>
      <c r="AD96" s="15"/>
      <c r="AE96" s="15"/>
      <c r="AF96" s="15"/>
      <c r="AG96" s="15"/>
      <c r="AH96" s="15"/>
      <c r="AI96" s="15"/>
      <c r="AJ96" s="15"/>
      <c r="AK96" s="15"/>
      <c r="AL96" s="7"/>
      <c r="AM96" s="7"/>
    </row>
  </sheetData>
  <mergeCells count="64">
    <mergeCell ref="A52:V52"/>
    <mergeCell ref="A53:V53"/>
    <mergeCell ref="A54:V54"/>
    <mergeCell ref="A33:V33"/>
    <mergeCell ref="A34:V34"/>
    <mergeCell ref="A35:V35"/>
    <mergeCell ref="A36:V36"/>
    <mergeCell ref="A37:V37"/>
    <mergeCell ref="A38:V38"/>
    <mergeCell ref="A39:V39"/>
    <mergeCell ref="A40:V40"/>
    <mergeCell ref="A41:V41"/>
    <mergeCell ref="A42:V42"/>
    <mergeCell ref="A43:V43"/>
    <mergeCell ref="A44:V44"/>
    <mergeCell ref="A55:V55"/>
    <mergeCell ref="A56:V56"/>
    <mergeCell ref="A57:V57"/>
    <mergeCell ref="A58:V58"/>
    <mergeCell ref="A59:V59"/>
    <mergeCell ref="A60:V60"/>
    <mergeCell ref="A61:V61"/>
    <mergeCell ref="A62:V62"/>
    <mergeCell ref="A63:V63"/>
    <mergeCell ref="A64:V64"/>
    <mergeCell ref="A72:V72"/>
    <mergeCell ref="A73:V73"/>
    <mergeCell ref="A74:V74"/>
    <mergeCell ref="A65:V65"/>
    <mergeCell ref="A66:V66"/>
    <mergeCell ref="A67:V67"/>
    <mergeCell ref="A68:V68"/>
    <mergeCell ref="A69:V69"/>
    <mergeCell ref="A45:V45"/>
    <mergeCell ref="A46:V46"/>
    <mergeCell ref="A47:V47"/>
    <mergeCell ref="A48:V48"/>
    <mergeCell ref="A49:V49"/>
    <mergeCell ref="A50:V50"/>
    <mergeCell ref="A51:V51"/>
    <mergeCell ref="A84:V84"/>
    <mergeCell ref="A85:V85"/>
    <mergeCell ref="A86:V86"/>
    <mergeCell ref="A80:V80"/>
    <mergeCell ref="A81:V81"/>
    <mergeCell ref="A82:V82"/>
    <mergeCell ref="A83:V83"/>
    <mergeCell ref="A75:V75"/>
    <mergeCell ref="A76:V76"/>
    <mergeCell ref="A77:V77"/>
    <mergeCell ref="A78:V78"/>
    <mergeCell ref="A79:V79"/>
    <mergeCell ref="A70:V70"/>
    <mergeCell ref="A71:V71"/>
    <mergeCell ref="A87:V87"/>
    <mergeCell ref="A88:V88"/>
    <mergeCell ref="A94:V94"/>
    <mergeCell ref="A95:V95"/>
    <mergeCell ref="A96:V96"/>
    <mergeCell ref="A89:V89"/>
    <mergeCell ref="A90:V90"/>
    <mergeCell ref="A91:V91"/>
    <mergeCell ref="A92:V92"/>
    <mergeCell ref="A93:V93"/>
  </mergeCells>
  <conditionalFormatting sqref="B2:AN32">
    <cfRule type="containsText" dxfId="0" priority="1" operator="containsText" text="false">
      <formula>NOT(ISERROR(SEARCH("false",B2)))</formula>
    </cfRule>
  </conditionalFormatting>
  <pageMargins left="0.25" right="0.25" top="0.75" bottom="0.75" header="0.3" footer="0.3"/>
  <pageSetup scale="35"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1"/>
  <sheetViews>
    <sheetView workbookViewId="0">
      <selection activeCell="G8" sqref="G8"/>
    </sheetView>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244</v>
      </c>
    </row>
    <row r="2" spans="1:7">
      <c r="A2" s="1"/>
    </row>
    <row r="3" spans="1:7" ht="45">
      <c r="A3" s="19" t="s">
        <v>245</v>
      </c>
      <c r="B3" s="19" t="s">
        <v>246</v>
      </c>
      <c r="C3" s="19" t="s">
        <v>247</v>
      </c>
      <c r="D3" s="19" t="s">
        <v>248</v>
      </c>
      <c r="E3" s="19" t="s">
        <v>249</v>
      </c>
      <c r="F3" s="19" t="s">
        <v>250</v>
      </c>
      <c r="G3" s="19" t="s">
        <v>251</v>
      </c>
    </row>
    <row r="4" spans="1:7">
      <c r="A4" t="s">
        <v>252</v>
      </c>
      <c r="B4" s="4">
        <v>21611</v>
      </c>
      <c r="C4" s="4">
        <v>244203</v>
      </c>
      <c r="D4" s="4">
        <v>3584</v>
      </c>
      <c r="E4">
        <v>11.3</v>
      </c>
      <c r="F4">
        <v>5.7</v>
      </c>
      <c r="G4">
        <v>2.4</v>
      </c>
    </row>
    <row r="5" spans="1:7">
      <c r="A5" t="s">
        <v>253</v>
      </c>
      <c r="B5" s="4">
        <v>10147</v>
      </c>
      <c r="C5" s="4">
        <v>121865</v>
      </c>
      <c r="D5" s="4">
        <v>2035</v>
      </c>
      <c r="E5">
        <v>12</v>
      </c>
      <c r="F5">
        <v>6</v>
      </c>
      <c r="G5">
        <v>2.7</v>
      </c>
    </row>
    <row r="6" spans="1:7">
      <c r="A6" t="s">
        <v>254</v>
      </c>
      <c r="B6">
        <v>735</v>
      </c>
      <c r="C6" s="4">
        <v>8137</v>
      </c>
      <c r="D6">
        <v>154</v>
      </c>
      <c r="E6">
        <v>11.1</v>
      </c>
      <c r="F6">
        <v>7.8</v>
      </c>
      <c r="G6">
        <v>2.4</v>
      </c>
    </row>
    <row r="7" spans="1:7">
      <c r="A7" t="s">
        <v>255</v>
      </c>
      <c r="B7">
        <v>854</v>
      </c>
      <c r="C7" s="4">
        <v>12694</v>
      </c>
      <c r="D7">
        <v>220</v>
      </c>
      <c r="E7">
        <v>14.9</v>
      </c>
      <c r="F7">
        <v>4.0999999999999996</v>
      </c>
      <c r="G7">
        <v>3.8</v>
      </c>
    </row>
    <row r="8" spans="1:7">
      <c r="A8" t="s">
        <v>256</v>
      </c>
      <c r="B8" s="4">
        <v>1704</v>
      </c>
      <c r="C8" s="4">
        <v>18728</v>
      </c>
      <c r="D8">
        <v>212</v>
      </c>
      <c r="E8">
        <v>11</v>
      </c>
      <c r="F8">
        <v>4.7</v>
      </c>
      <c r="G8">
        <v>2.2999999999999998</v>
      </c>
    </row>
    <row r="9" spans="1:7">
      <c r="A9" t="s">
        <v>257</v>
      </c>
      <c r="B9" s="4">
        <v>2508</v>
      </c>
      <c r="C9" s="4">
        <v>21580</v>
      </c>
      <c r="D9">
        <v>362</v>
      </c>
      <c r="E9">
        <v>8.6</v>
      </c>
      <c r="F9">
        <v>6.3</v>
      </c>
      <c r="G9">
        <v>2.2999999999999998</v>
      </c>
    </row>
    <row r="10" spans="1:7">
      <c r="A10" t="s">
        <v>258</v>
      </c>
      <c r="B10" s="4">
        <v>3916</v>
      </c>
      <c r="C10" s="4">
        <v>43741</v>
      </c>
      <c r="D10">
        <v>280</v>
      </c>
      <c r="E10">
        <v>11.2</v>
      </c>
      <c r="F10">
        <v>4.5999999999999996</v>
      </c>
      <c r="G10">
        <v>1.3</v>
      </c>
    </row>
    <row r="11" spans="1:7">
      <c r="A11" t="s">
        <v>259</v>
      </c>
      <c r="B11" s="4">
        <v>1747</v>
      </c>
      <c r="C11" s="4">
        <v>17458</v>
      </c>
      <c r="D11">
        <v>322</v>
      </c>
      <c r="E11">
        <v>10</v>
      </c>
      <c r="F11">
        <v>6.8</v>
      </c>
      <c r="G11">
        <v>2.4</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AEO 2021 7</vt:lpstr>
      <vt:lpstr>AEO 2021 36</vt:lpstr>
      <vt:lpstr>AEO 2021 39</vt:lpstr>
      <vt:lpstr>AEO 2021 45</vt:lpstr>
      <vt:lpstr>AEO 2021 48</vt:lpstr>
      <vt:lpstr>AEO 2021 49</vt:lpstr>
      <vt:lpstr>NTS 1-11</vt:lpstr>
      <vt:lpstr>NRBS 40</vt:lpstr>
      <vt:lpstr>FRA</vt:lpstr>
      <vt:lpstr>Misc</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2017-06-22T21:46:10Z</dcterms:created>
  <dcterms:modified xsi:type="dcterms:W3CDTF">2023-10-05T16:09:20Z</dcterms:modified>
</cp:coreProperties>
</file>