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Repositories\eps-us\InputData\ccs\BFoCPAbS\"/>
    </mc:Choice>
  </mc:AlternateContent>
  <xr:revisionPtr revIDLastSave="0" documentId="13_ncr:1_{761A94E6-8C64-4FAE-93AD-B64E443CE98C}" xr6:coauthVersionLast="46" xr6:coauthVersionMax="46" xr10:uidLastSave="{00000000-0000-0000-0000-000000000000}"/>
  <bookViews>
    <workbookView xWindow="12915" yWindow="255" windowWidth="33360" windowHeight="2160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<sst xmlns="http://schemas.openxmlformats.org/spreadsheetml/2006/main" count="339" uniqueCount="183">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</sst>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defaultRowHeight="15" x14ac:dyDescent="0.25"/>
  <cols>
    <col min="2" max="2" width="103.42578125" customWidth="1"/>
    <col min="3" max="3" width="17.140625" customWidth="1"/>
    <col min="4" max="4" width="22.140625" customWidth="1"/>
    <col min="5" max="5" width="18.42578125" customWidth="1"/>
  </cols>
  <sheetData>
    <row r="1" spans="1:5" x14ac:dyDescent="0.25">
      <c r="A1" s="1" t="s">
        <v>2</v>
      </c>
    </row>
    <row r="3" spans="1:5" x14ac:dyDescent="0.25">
      <c r="A3" s="1" t="s">
        <v>0</v>
      </c>
      <c r="B3" s="8" t="s">
        <v>153</v>
      </c>
    </row>
    <row r="4" spans="1:5" x14ac:dyDescent="0.25">
      <c r="B4" s="31">
        <v>2020</v>
      </c>
    </row>
    <row r="5" spans="1:5" x14ac:dyDescent="0.25">
      <c r="B5" t="s">
        <v>154</v>
      </c>
    </row>
    <row r="6" spans="1:5" x14ac:dyDescent="0.25">
      <c r="B6" s="32" t="s">
        <v>155</v>
      </c>
    </row>
    <row r="7" spans="1:5" x14ac:dyDescent="0.25">
      <c r="B7" s="8"/>
    </row>
    <row r="8" spans="1:5" x14ac:dyDescent="0.25">
      <c r="A8" s="1" t="s">
        <v>1</v>
      </c>
    </row>
    <row r="9" spans="1:5" x14ac:dyDescent="0.25">
      <c r="A9" t="s">
        <v>3</v>
      </c>
    </row>
    <row r="11" spans="1:5" x14ac:dyDescent="0.25">
      <c r="A11" t="s">
        <v>6</v>
      </c>
    </row>
    <row r="12" spans="1:5" x14ac:dyDescent="0.25">
      <c r="A12" t="s">
        <v>4</v>
      </c>
    </row>
    <row r="13" spans="1:5" x14ac:dyDescent="0.25">
      <c r="A13" t="s">
        <v>5</v>
      </c>
    </row>
    <row r="16" spans="1:5" x14ac:dyDescent="0.25">
      <c r="A16" s="1"/>
      <c r="B16" s="3"/>
      <c r="C16" s="4"/>
      <c r="D16" s="5"/>
      <c r="E16" s="4"/>
    </row>
    <row r="17" spans="1:5" x14ac:dyDescent="0.25">
      <c r="A17" s="2"/>
      <c r="B17" s="2"/>
      <c r="C17" s="2"/>
      <c r="D17" s="2"/>
      <c r="E17" s="2"/>
    </row>
    <row r="18" spans="1:5" x14ac:dyDescent="0.25">
      <c r="A18" s="2"/>
      <c r="B18" s="3"/>
      <c r="C18" s="4"/>
      <c r="D18" s="2"/>
      <c r="E18" s="2"/>
    </row>
    <row r="19" spans="1:5" x14ac:dyDescent="0.25">
      <c r="B19" s="3"/>
      <c r="C19" s="4"/>
    </row>
    <row r="20" spans="1:5" x14ac:dyDescent="0.25">
      <c r="B20" s="3"/>
      <c r="C20" s="4"/>
    </row>
    <row r="21" spans="1:5" x14ac:dyDescent="0.25">
      <c r="B21" s="2"/>
      <c r="C21" s="2"/>
    </row>
    <row r="22" spans="1:5" x14ac:dyDescent="0.25">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defaultRowHeight="15" x14ac:dyDescent="0.25"/>
  <cols>
    <col min="1" max="1" width="35.85546875" customWidth="1"/>
    <col min="2" max="2" width="16.140625" customWidth="1"/>
    <col min="3" max="3" width="13.42578125" customWidth="1"/>
    <col min="4" max="4" width="8.85546875" customWidth="1"/>
    <col min="5" max="5" width="9.42578125" customWidth="1"/>
    <col min="6" max="6" width="13" customWidth="1"/>
    <col min="7" max="7" width="86.42578125" customWidth="1"/>
    <col min="9" max="9" width="10.140625" style="22" customWidth="1"/>
    <col min="10" max="10" width="25.5703125" style="9" customWidth="1"/>
    <col min="11" max="11" width="37.5703125" style="9" customWidth="1"/>
  </cols>
  <sheetData>
    <row r="1" spans="1:11" x14ac:dyDescent="0.25">
      <c r="A1" s="1" t="s">
        <v>96</v>
      </c>
    </row>
    <row r="2" spans="1:11" x14ac:dyDescent="0.25">
      <c r="A2" s="1" t="s">
        <v>17</v>
      </c>
    </row>
    <row r="3" spans="1:11" x14ac:dyDescent="0.25">
      <c r="A3" s="15" t="s">
        <v>18</v>
      </c>
    </row>
    <row r="4" spans="1:11" x14ac:dyDescent="0.25">
      <c r="A4" s="15" t="s">
        <v>19</v>
      </c>
    </row>
    <row r="5" spans="1:11" x14ac:dyDescent="0.25">
      <c r="A5" s="15" t="s">
        <v>20</v>
      </c>
    </row>
    <row r="7" spans="1:11" ht="30" x14ac:dyDescent="0.25">
      <c r="A7" s="1" t="s">
        <v>7</v>
      </c>
      <c r="B7" s="1" t="s">
        <v>8</v>
      </c>
      <c r="C7" s="1" t="s">
        <v>9</v>
      </c>
      <c r="D7" s="1" t="s">
        <v>10</v>
      </c>
      <c r="E7" s="1" t="s">
        <v>11</v>
      </c>
      <c r="F7" s="1" t="s">
        <v>12</v>
      </c>
      <c r="G7" s="1" t="s">
        <v>13</v>
      </c>
      <c r="H7" s="10" t="s">
        <v>97</v>
      </c>
      <c r="I7" s="23" t="s">
        <v>98</v>
      </c>
      <c r="J7" s="21" t="s">
        <v>132</v>
      </c>
      <c r="K7" s="34" t="s">
        <v>182</v>
      </c>
    </row>
    <row r="8" spans="1:11" ht="75" x14ac:dyDescent="0.25">
      <c r="A8" s="9" t="s">
        <v>21</v>
      </c>
      <c r="B8" s="9" t="s">
        <v>22</v>
      </c>
      <c r="C8" s="9" t="s">
        <v>23</v>
      </c>
      <c r="D8" s="9" t="s">
        <v>18</v>
      </c>
      <c r="E8" s="9">
        <v>2013</v>
      </c>
      <c r="F8" s="9" t="s">
        <v>24</v>
      </c>
      <c r="G8" s="9" t="s">
        <v>25</v>
      </c>
      <c r="H8" s="11">
        <v>1000000</v>
      </c>
      <c r="I8" s="24">
        <f t="shared" ref="I8:I13" si="0">E8</f>
        <v>2013</v>
      </c>
      <c r="J8" s="18" t="s">
        <v>178</v>
      </c>
    </row>
    <row r="9" spans="1:11" ht="60" x14ac:dyDescent="0.25">
      <c r="A9" s="9" t="s">
        <v>26</v>
      </c>
      <c r="B9" s="9" t="s">
        <v>14</v>
      </c>
      <c r="C9" s="9" t="s">
        <v>11</v>
      </c>
      <c r="D9" s="9" t="s">
        <v>18</v>
      </c>
      <c r="E9" s="9">
        <v>2009</v>
      </c>
      <c r="F9" s="9" t="s">
        <v>27</v>
      </c>
      <c r="G9" s="9" t="s">
        <v>28</v>
      </c>
      <c r="H9" s="11">
        <v>190000</v>
      </c>
      <c r="I9" s="24">
        <f t="shared" si="0"/>
        <v>2009</v>
      </c>
      <c r="J9" s="19" t="s">
        <v>164</v>
      </c>
      <c r="K9" s="9" t="s">
        <v>181</v>
      </c>
    </row>
    <row r="10" spans="1:11" ht="75" x14ac:dyDescent="0.25">
      <c r="A10" s="9" t="s">
        <v>29</v>
      </c>
      <c r="B10" s="9" t="s">
        <v>14</v>
      </c>
      <c r="C10" s="9" t="s">
        <v>11</v>
      </c>
      <c r="D10" s="9" t="s">
        <v>18</v>
      </c>
      <c r="E10" s="9">
        <v>2003</v>
      </c>
      <c r="F10" s="9" t="s">
        <v>15</v>
      </c>
      <c r="G10" s="9" t="s">
        <v>30</v>
      </c>
      <c r="H10" s="11">
        <v>350000</v>
      </c>
      <c r="I10" s="24">
        <f t="shared" si="0"/>
        <v>2003</v>
      </c>
      <c r="J10" s="18" t="s">
        <v>178</v>
      </c>
    </row>
    <row r="11" spans="1:11" ht="60" x14ac:dyDescent="0.25">
      <c r="A11" s="9" t="s">
        <v>31</v>
      </c>
      <c r="B11" s="9" t="s">
        <v>14</v>
      </c>
      <c r="C11" s="9" t="s">
        <v>11</v>
      </c>
      <c r="D11" s="9" t="s">
        <v>18</v>
      </c>
      <c r="E11" s="9">
        <v>2013</v>
      </c>
      <c r="F11" s="9" t="s">
        <v>32</v>
      </c>
      <c r="G11" s="9" t="s">
        <v>33</v>
      </c>
      <c r="H11" s="11">
        <v>250000</v>
      </c>
      <c r="I11" s="24">
        <f t="shared" si="0"/>
        <v>2013</v>
      </c>
      <c r="J11" s="19" t="s">
        <v>165</v>
      </c>
    </row>
    <row r="12" spans="1:11" ht="90" x14ac:dyDescent="0.25">
      <c r="A12" s="9" t="s">
        <v>34</v>
      </c>
      <c r="B12" s="9" t="s">
        <v>22</v>
      </c>
      <c r="C12" s="9" t="s">
        <v>23</v>
      </c>
      <c r="D12" s="9" t="s">
        <v>18</v>
      </c>
      <c r="E12" s="9">
        <v>2017</v>
      </c>
      <c r="F12" s="9" t="s">
        <v>27</v>
      </c>
      <c r="G12" s="9" t="s">
        <v>35</v>
      </c>
      <c r="H12" s="11">
        <v>1000000</v>
      </c>
      <c r="I12" s="24">
        <f t="shared" si="0"/>
        <v>2017</v>
      </c>
      <c r="J12" s="19" t="s">
        <v>164</v>
      </c>
      <c r="K12" s="9" t="s">
        <v>181</v>
      </c>
    </row>
    <row r="13" spans="1:11" ht="75" x14ac:dyDescent="0.25">
      <c r="A13" s="9" t="s">
        <v>36</v>
      </c>
      <c r="B13" s="9" t="s">
        <v>14</v>
      </c>
      <c r="C13" s="9" t="s">
        <v>11</v>
      </c>
      <c r="D13" s="9" t="s">
        <v>18</v>
      </c>
      <c r="E13" s="9">
        <v>2018</v>
      </c>
      <c r="F13" s="9" t="s">
        <v>16</v>
      </c>
      <c r="G13" s="9" t="s">
        <v>37</v>
      </c>
      <c r="H13" s="11">
        <v>0</v>
      </c>
      <c r="I13" s="24">
        <f t="shared" si="0"/>
        <v>2018</v>
      </c>
      <c r="J13" s="33" t="s">
        <v>117</v>
      </c>
    </row>
    <row r="14" spans="1:11" ht="90" x14ac:dyDescent="0.25">
      <c r="A14" s="9" t="s">
        <v>38</v>
      </c>
      <c r="B14" s="9" t="s">
        <v>22</v>
      </c>
      <c r="C14" s="9" t="s">
        <v>39</v>
      </c>
      <c r="D14" s="9" t="s">
        <v>18</v>
      </c>
      <c r="E14" s="9" t="s">
        <v>40</v>
      </c>
      <c r="F14" s="9" t="s">
        <v>41</v>
      </c>
      <c r="G14" s="9" t="s">
        <v>42</v>
      </c>
      <c r="H14" s="11">
        <v>4000000</v>
      </c>
      <c r="I14" s="24">
        <v>2022</v>
      </c>
      <c r="J14" s="19" t="s">
        <v>165</v>
      </c>
    </row>
    <row r="15" spans="1:11" ht="45" x14ac:dyDescent="0.25">
      <c r="A15" s="9" t="s">
        <v>43</v>
      </c>
      <c r="B15" s="9" t="s">
        <v>22</v>
      </c>
      <c r="C15" s="9" t="s">
        <v>44</v>
      </c>
      <c r="D15" s="9" t="s">
        <v>18</v>
      </c>
      <c r="E15" s="9">
        <v>2021</v>
      </c>
      <c r="F15" s="9" t="s">
        <v>27</v>
      </c>
      <c r="G15" s="9" t="s">
        <v>45</v>
      </c>
      <c r="H15" s="11">
        <v>0</v>
      </c>
      <c r="I15" s="24">
        <f>E15</f>
        <v>2021</v>
      </c>
      <c r="J15" s="19" t="s">
        <v>164</v>
      </c>
      <c r="K15" s="9" t="s">
        <v>181</v>
      </c>
    </row>
    <row r="16" spans="1:11" ht="60" x14ac:dyDescent="0.25">
      <c r="A16" s="9" t="s">
        <v>46</v>
      </c>
      <c r="B16" s="9" t="s">
        <v>22</v>
      </c>
      <c r="C16" s="9" t="s">
        <v>44</v>
      </c>
      <c r="D16" s="9" t="s">
        <v>18</v>
      </c>
      <c r="E16" s="9" t="s">
        <v>47</v>
      </c>
      <c r="F16" s="9" t="s">
        <v>48</v>
      </c>
      <c r="G16" s="9" t="s">
        <v>49</v>
      </c>
      <c r="H16" s="11">
        <v>500000</v>
      </c>
      <c r="I16" s="24">
        <v>2025</v>
      </c>
      <c r="J16" s="18" t="s">
        <v>178</v>
      </c>
    </row>
    <row r="17" spans="1:11" ht="75" x14ac:dyDescent="0.25">
      <c r="A17" s="9" t="s">
        <v>50</v>
      </c>
      <c r="B17" s="9" t="s">
        <v>22</v>
      </c>
      <c r="C17" s="9" t="s">
        <v>23</v>
      </c>
      <c r="D17" s="9" t="s">
        <v>18</v>
      </c>
      <c r="E17" s="9">
        <v>2017</v>
      </c>
      <c r="F17" s="9" t="s">
        <v>16</v>
      </c>
      <c r="G17" s="9" t="s">
        <v>51</v>
      </c>
      <c r="H17" s="11">
        <v>1400000</v>
      </c>
      <c r="I17" s="24">
        <f t="shared" ref="I17:I25" si="1">E17</f>
        <v>2017</v>
      </c>
      <c r="J17" s="33" t="s">
        <v>117</v>
      </c>
    </row>
    <row r="18" spans="1:11" ht="60" x14ac:dyDescent="0.25">
      <c r="A18" s="9" t="s">
        <v>52</v>
      </c>
      <c r="B18" s="9" t="s">
        <v>14</v>
      </c>
      <c r="C18" s="9" t="s">
        <v>11</v>
      </c>
      <c r="D18" s="9" t="s">
        <v>18</v>
      </c>
      <c r="E18" s="9">
        <v>2012</v>
      </c>
      <c r="F18" s="9" t="s">
        <v>27</v>
      </c>
      <c r="G18" s="9" t="s">
        <v>53</v>
      </c>
      <c r="H18" s="11">
        <v>100000</v>
      </c>
      <c r="I18" s="24">
        <f t="shared" si="1"/>
        <v>2012</v>
      </c>
      <c r="J18" s="19" t="s">
        <v>164</v>
      </c>
      <c r="K18" s="9" t="s">
        <v>181</v>
      </c>
    </row>
    <row r="19" spans="1:11" ht="60" x14ac:dyDescent="0.25">
      <c r="A19" s="9" t="s">
        <v>54</v>
      </c>
      <c r="B19" s="9" t="s">
        <v>22</v>
      </c>
      <c r="C19" s="9" t="s">
        <v>44</v>
      </c>
      <c r="D19" s="9" t="s">
        <v>18</v>
      </c>
      <c r="E19" s="9">
        <v>2026</v>
      </c>
      <c r="F19" s="9" t="s">
        <v>55</v>
      </c>
      <c r="G19" s="9" t="s">
        <v>56</v>
      </c>
      <c r="H19" s="11">
        <v>0</v>
      </c>
      <c r="I19" s="24">
        <f t="shared" si="1"/>
        <v>2026</v>
      </c>
      <c r="J19" s="18" t="s">
        <v>178</v>
      </c>
    </row>
    <row r="20" spans="1:11" ht="75" x14ac:dyDescent="0.25">
      <c r="A20" s="9" t="s">
        <v>57</v>
      </c>
      <c r="B20" s="9" t="s">
        <v>22</v>
      </c>
      <c r="C20" s="9" t="s">
        <v>39</v>
      </c>
      <c r="D20" s="9" t="s">
        <v>18</v>
      </c>
      <c r="E20" s="9">
        <v>2025</v>
      </c>
      <c r="F20" s="9" t="s">
        <v>16</v>
      </c>
      <c r="G20" s="9" t="s">
        <v>58</v>
      </c>
      <c r="H20" s="11">
        <v>3000000</v>
      </c>
      <c r="I20" s="24">
        <f t="shared" si="1"/>
        <v>2025</v>
      </c>
      <c r="J20" s="19" t="s">
        <v>116</v>
      </c>
    </row>
    <row r="21" spans="1:11" ht="120" x14ac:dyDescent="0.25">
      <c r="A21" s="9" t="s">
        <v>59</v>
      </c>
      <c r="B21" s="9" t="s">
        <v>14</v>
      </c>
      <c r="C21" s="9" t="s">
        <v>11</v>
      </c>
      <c r="D21" s="9" t="s">
        <v>18</v>
      </c>
      <c r="E21" s="9">
        <v>2010</v>
      </c>
      <c r="F21" s="9" t="s">
        <v>15</v>
      </c>
      <c r="G21" s="9" t="s">
        <v>60</v>
      </c>
      <c r="H21" s="12">
        <f>4000000/7</f>
        <v>571428.57142857148</v>
      </c>
      <c r="I21" s="24">
        <f t="shared" si="1"/>
        <v>2010</v>
      </c>
      <c r="J21" s="18" t="s">
        <v>178</v>
      </c>
    </row>
    <row r="22" spans="1:11" ht="45" x14ac:dyDescent="0.25">
      <c r="A22" s="9" t="s">
        <v>61</v>
      </c>
      <c r="B22" s="9" t="s">
        <v>22</v>
      </c>
      <c r="C22" s="9" t="s">
        <v>23</v>
      </c>
      <c r="D22" s="9" t="s">
        <v>18</v>
      </c>
      <c r="E22" s="9">
        <v>2010</v>
      </c>
      <c r="F22" s="9" t="s">
        <v>15</v>
      </c>
      <c r="G22" s="9" t="s">
        <v>62</v>
      </c>
      <c r="H22" s="11">
        <v>8400000</v>
      </c>
      <c r="I22" s="24">
        <f t="shared" si="1"/>
        <v>2010</v>
      </c>
      <c r="J22" s="18" t="s">
        <v>178</v>
      </c>
    </row>
    <row r="23" spans="1:11" ht="60" x14ac:dyDescent="0.25">
      <c r="A23" s="9" t="s">
        <v>63</v>
      </c>
      <c r="B23" s="9" t="s">
        <v>22</v>
      </c>
      <c r="C23" s="9" t="s">
        <v>23</v>
      </c>
      <c r="D23" s="9" t="s">
        <v>18</v>
      </c>
      <c r="E23" s="9">
        <v>2013</v>
      </c>
      <c r="F23" s="9" t="s">
        <v>32</v>
      </c>
      <c r="G23" s="9" t="s">
        <v>64</v>
      </c>
      <c r="H23" s="11">
        <v>1000000</v>
      </c>
      <c r="I23" s="24">
        <f t="shared" si="1"/>
        <v>2013</v>
      </c>
      <c r="J23" s="19" t="s">
        <v>165</v>
      </c>
    </row>
    <row r="24" spans="1:11" ht="75" x14ac:dyDescent="0.25">
      <c r="A24" s="9" t="s">
        <v>65</v>
      </c>
      <c r="B24" s="9" t="s">
        <v>14</v>
      </c>
      <c r="C24" s="9" t="s">
        <v>11</v>
      </c>
      <c r="D24" s="9" t="s">
        <v>18</v>
      </c>
      <c r="E24" s="9">
        <v>2009</v>
      </c>
      <c r="F24" s="9" t="s">
        <v>48</v>
      </c>
      <c r="G24" s="9" t="s">
        <v>66</v>
      </c>
      <c r="H24" s="12">
        <f>4700000/6</f>
        <v>783333.33333333337</v>
      </c>
      <c r="I24" s="24">
        <f t="shared" si="1"/>
        <v>2009</v>
      </c>
      <c r="J24" s="18" t="s">
        <v>178</v>
      </c>
    </row>
    <row r="25" spans="1:11" ht="75" x14ac:dyDescent="0.25">
      <c r="A25" s="9" t="s">
        <v>67</v>
      </c>
      <c r="B25" s="9" t="s">
        <v>22</v>
      </c>
      <c r="C25" s="9" t="s">
        <v>23</v>
      </c>
      <c r="D25" s="9" t="s">
        <v>18</v>
      </c>
      <c r="E25" s="9">
        <v>2000</v>
      </c>
      <c r="F25" s="9" t="s">
        <v>68</v>
      </c>
      <c r="G25" s="9" t="s">
        <v>69</v>
      </c>
      <c r="H25" s="11">
        <v>3000000</v>
      </c>
      <c r="I25" s="24">
        <f t="shared" si="1"/>
        <v>2000</v>
      </c>
      <c r="J25" s="18" t="s">
        <v>178</v>
      </c>
    </row>
    <row r="26" spans="1:11" ht="60" x14ac:dyDescent="0.25">
      <c r="A26" s="9" t="s">
        <v>70</v>
      </c>
      <c r="B26" s="9" t="s">
        <v>22</v>
      </c>
      <c r="C26" s="9" t="s">
        <v>39</v>
      </c>
      <c r="D26" s="9" t="s">
        <v>18</v>
      </c>
      <c r="E26" s="9" t="s">
        <v>71</v>
      </c>
      <c r="F26" s="9" t="s">
        <v>72</v>
      </c>
      <c r="G26" s="9" t="s">
        <v>73</v>
      </c>
      <c r="H26" s="11">
        <v>0</v>
      </c>
      <c r="I26" s="24">
        <v>2030</v>
      </c>
      <c r="J26" s="19" t="s">
        <v>165</v>
      </c>
    </row>
    <row r="27" spans="1:11" ht="75" x14ac:dyDescent="0.25">
      <c r="A27" s="9" t="s">
        <v>74</v>
      </c>
      <c r="B27" s="9" t="s">
        <v>22</v>
      </c>
      <c r="C27" s="9" t="s">
        <v>23</v>
      </c>
      <c r="D27" s="9" t="s">
        <v>18</v>
      </c>
      <c r="E27" s="9">
        <v>1982</v>
      </c>
      <c r="F27" s="9" t="s">
        <v>32</v>
      </c>
      <c r="G27" s="9" t="s">
        <v>75</v>
      </c>
      <c r="H27" s="11">
        <v>700000</v>
      </c>
      <c r="I27" s="24">
        <f>E27</f>
        <v>1982</v>
      </c>
      <c r="J27" s="19" t="s">
        <v>165</v>
      </c>
    </row>
    <row r="28" spans="1:11" ht="60" x14ac:dyDescent="0.25">
      <c r="A28" s="9" t="s">
        <v>76</v>
      </c>
      <c r="B28" s="9" t="s">
        <v>22</v>
      </c>
      <c r="C28" s="9" t="s">
        <v>23</v>
      </c>
      <c r="D28" s="9" t="s">
        <v>18</v>
      </c>
      <c r="E28" s="9">
        <v>2013</v>
      </c>
      <c r="F28" s="9" t="s">
        <v>15</v>
      </c>
      <c r="G28" s="9" t="s">
        <v>77</v>
      </c>
      <c r="H28" s="11">
        <v>900000</v>
      </c>
      <c r="I28" s="24">
        <f>E28</f>
        <v>2013</v>
      </c>
      <c r="J28" s="18" t="s">
        <v>178</v>
      </c>
    </row>
    <row r="29" spans="1:11" ht="90" x14ac:dyDescent="0.25">
      <c r="A29" s="9" t="s">
        <v>78</v>
      </c>
      <c r="B29" s="9" t="s">
        <v>22</v>
      </c>
      <c r="C29" s="9" t="s">
        <v>39</v>
      </c>
      <c r="D29" s="9" t="s">
        <v>18</v>
      </c>
      <c r="E29" s="9" t="s">
        <v>79</v>
      </c>
      <c r="F29" s="9" t="s">
        <v>16</v>
      </c>
      <c r="G29" s="9" t="s">
        <v>80</v>
      </c>
      <c r="H29" s="11">
        <v>3400000</v>
      </c>
      <c r="I29" s="24">
        <v>2026</v>
      </c>
      <c r="J29" s="19" t="s">
        <v>116</v>
      </c>
    </row>
    <row r="30" spans="1:11" ht="75" x14ac:dyDescent="0.25">
      <c r="A30" s="9" t="s">
        <v>81</v>
      </c>
      <c r="B30" s="9" t="s">
        <v>14</v>
      </c>
      <c r="C30" s="9" t="s">
        <v>11</v>
      </c>
      <c r="D30" s="9" t="s">
        <v>18</v>
      </c>
      <c r="E30" s="9">
        <v>2013</v>
      </c>
      <c r="F30" s="9" t="s">
        <v>15</v>
      </c>
      <c r="G30" s="9" t="s">
        <v>82</v>
      </c>
      <c r="H30" s="12">
        <f>1100000/6</f>
        <v>183333.33333333334</v>
      </c>
      <c r="I30" s="24">
        <f t="shared" ref="I30:I36" si="2">E30</f>
        <v>2013</v>
      </c>
      <c r="J30" s="18" t="s">
        <v>178</v>
      </c>
    </row>
    <row r="31" spans="1:11" ht="60" x14ac:dyDescent="0.25">
      <c r="A31" s="9" t="s">
        <v>83</v>
      </c>
      <c r="B31" s="9" t="s">
        <v>22</v>
      </c>
      <c r="C31" s="9" t="s">
        <v>23</v>
      </c>
      <c r="D31" s="9" t="s">
        <v>18</v>
      </c>
      <c r="E31" s="9">
        <v>1986</v>
      </c>
      <c r="F31" s="9" t="s">
        <v>15</v>
      </c>
      <c r="G31" s="9" t="s">
        <v>84</v>
      </c>
      <c r="H31" s="11">
        <v>7000000</v>
      </c>
      <c r="I31" s="24">
        <f t="shared" si="2"/>
        <v>1986</v>
      </c>
      <c r="J31" s="18" t="s">
        <v>178</v>
      </c>
    </row>
    <row r="32" spans="1:11" ht="75" x14ac:dyDescent="0.25">
      <c r="A32" s="9" t="s">
        <v>85</v>
      </c>
      <c r="B32" s="9" t="s">
        <v>14</v>
      </c>
      <c r="C32" s="9" t="s">
        <v>11</v>
      </c>
      <c r="D32" s="9" t="s">
        <v>18</v>
      </c>
      <c r="E32" s="9">
        <v>2013</v>
      </c>
      <c r="F32" s="9" t="s">
        <v>86</v>
      </c>
      <c r="G32" s="9" t="s">
        <v>87</v>
      </c>
      <c r="H32" s="11">
        <v>200000</v>
      </c>
      <c r="I32" s="24">
        <f t="shared" si="2"/>
        <v>2013</v>
      </c>
      <c r="J32" s="19" t="s">
        <v>164</v>
      </c>
      <c r="K32" s="9" t="s">
        <v>181</v>
      </c>
    </row>
    <row r="33" spans="1:10" ht="90" x14ac:dyDescent="0.25">
      <c r="A33" s="9" t="s">
        <v>88</v>
      </c>
      <c r="B33" s="9" t="s">
        <v>22</v>
      </c>
      <c r="C33" s="9" t="s">
        <v>23</v>
      </c>
      <c r="D33" s="9" t="s">
        <v>18</v>
      </c>
      <c r="E33" s="9">
        <v>1972</v>
      </c>
      <c r="F33" s="9" t="s">
        <v>15</v>
      </c>
      <c r="G33" s="9" t="s">
        <v>89</v>
      </c>
      <c r="H33" s="11">
        <v>450000</v>
      </c>
      <c r="I33" s="24">
        <f t="shared" si="2"/>
        <v>1972</v>
      </c>
      <c r="J33" s="18" t="s">
        <v>178</v>
      </c>
    </row>
    <row r="34" spans="1:10" ht="45" x14ac:dyDescent="0.25">
      <c r="A34" s="9" t="s">
        <v>90</v>
      </c>
      <c r="B34" s="9" t="s">
        <v>14</v>
      </c>
      <c r="C34" s="9" t="s">
        <v>39</v>
      </c>
      <c r="D34" s="9" t="s">
        <v>18</v>
      </c>
      <c r="E34" s="9"/>
      <c r="F34" s="9" t="s">
        <v>16</v>
      </c>
      <c r="G34" s="9" t="s">
        <v>91</v>
      </c>
      <c r="H34" s="11">
        <v>0</v>
      </c>
      <c r="I34" s="24">
        <f t="shared" si="2"/>
        <v>0</v>
      </c>
      <c r="J34" s="33" t="s">
        <v>117</v>
      </c>
    </row>
    <row r="35" spans="1:10" ht="60" x14ac:dyDescent="0.25">
      <c r="A35" s="9" t="s">
        <v>92</v>
      </c>
      <c r="B35" s="9" t="s">
        <v>22</v>
      </c>
      <c r="C35" s="9" t="s">
        <v>39</v>
      </c>
      <c r="D35" s="9" t="s">
        <v>18</v>
      </c>
      <c r="E35" s="9">
        <v>2025</v>
      </c>
      <c r="F35" s="9" t="s">
        <v>72</v>
      </c>
      <c r="G35" s="9" t="s">
        <v>93</v>
      </c>
      <c r="H35" s="11">
        <v>0</v>
      </c>
      <c r="I35" s="24">
        <f t="shared" si="2"/>
        <v>2025</v>
      </c>
      <c r="J35" s="19" t="s">
        <v>116</v>
      </c>
    </row>
    <row r="36" spans="1:10" ht="60" x14ac:dyDescent="0.25">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defaultRowHeight="15" x14ac:dyDescent="0.25"/>
  <cols>
    <col min="1" max="1" width="53.5703125" customWidth="1"/>
    <col min="2" max="2" width="9.28515625" bestFit="1" customWidth="1"/>
  </cols>
  <sheetData>
    <row r="1" spans="1:34" x14ac:dyDescent="0.25">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5">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5">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5">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x14ac:dyDescent="0.25">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x14ac:dyDescent="0.25">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x14ac:dyDescent="0.25">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5"/>
    <row r="9" spans="1:34" s="2" customFormat="1" x14ac:dyDescent="0.25"/>
    <row r="10" spans="1:34" s="2" customFormat="1" x14ac:dyDescent="0.25"/>
    <row r="11" spans="1:34" s="2" customFormat="1" x14ac:dyDescent="0.25"/>
    <row r="12" spans="1:34" s="2" customFormat="1" x14ac:dyDescent="0.25"/>
    <row r="13" spans="1:34" s="2" customFormat="1" x14ac:dyDescent="0.25"/>
    <row r="14" spans="1:34" s="2" customFormat="1" x14ac:dyDescent="0.25"/>
    <row r="15" spans="1:34" s="2" customFormat="1" x14ac:dyDescent="0.25"/>
    <row r="16" spans="1:34" s="2" customFormat="1" x14ac:dyDescent="0.25">
      <c r="A16" s="17"/>
    </row>
    <row r="17" spans="1:34" s="2" customFormat="1" x14ac:dyDescent="0.25">
      <c r="A17" s="17"/>
    </row>
    <row r="18" spans="1:34" s="2" customFormat="1" x14ac:dyDescent="0.25"/>
    <row r="19" spans="1:34" s="2" customFormat="1" x14ac:dyDescent="0.25"/>
    <row r="20" spans="1:34" s="2" customFormat="1" x14ac:dyDescent="0.25"/>
    <row r="21" spans="1:34" s="2" customFormat="1" x14ac:dyDescent="0.25"/>
    <row r="22" spans="1:34" s="2" customFormat="1" x14ac:dyDescent="0.25"/>
    <row r="23" spans="1:34" s="2" customFormat="1" x14ac:dyDescent="0.25"/>
    <row r="24" spans="1:34" s="2" customFormat="1" x14ac:dyDescent="0.25">
      <c r="A24" t="s">
        <v>103</v>
      </c>
    </row>
    <row r="25" spans="1:34" s="2" customFormat="1" x14ac:dyDescent="0.25">
      <c r="A25" t="s">
        <v>104</v>
      </c>
    </row>
    <row r="26" spans="1:34" s="2" customFormat="1" x14ac:dyDescent="0.25">
      <c r="A26" s="17"/>
    </row>
    <row r="27" spans="1:34" s="2" customFormat="1" x14ac:dyDescent="0.25">
      <c r="A27" t="s">
        <v>105</v>
      </c>
    </row>
    <row r="28" spans="1:34" s="2" customFormat="1" x14ac:dyDescent="0.25">
      <c r="A28" t="s">
        <v>106</v>
      </c>
    </row>
    <row r="29" spans="1:34" s="2" customFormat="1" x14ac:dyDescent="0.25">
      <c r="A29" t="s">
        <v>107</v>
      </c>
    </row>
    <row r="30" spans="1:34" s="2" customFormat="1" x14ac:dyDescent="0.25">
      <c r="A30" t="s">
        <v>108</v>
      </c>
    </row>
    <row r="31" spans="1:34" s="2" customFormat="1" x14ac:dyDescent="0.25">
      <c r="A31" s="17"/>
    </row>
    <row r="32" spans="1:34" s="2" customFormat="1" x14ac:dyDescent="0.25">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5">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5">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x14ac:dyDescent="0.25">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x14ac:dyDescent="0.25">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x14ac:dyDescent="0.25">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5">
      <c r="A38" s="17"/>
    </row>
    <row r="39" spans="1:34" s="2" customFormat="1" x14ac:dyDescent="0.25">
      <c r="A39" s="17"/>
    </row>
    <row r="40" spans="1:34" s="2" customFormat="1" x14ac:dyDescent="0.25">
      <c r="A40" s="17"/>
    </row>
    <row r="41" spans="1:34" s="2" customFormat="1" x14ac:dyDescent="0.25">
      <c r="A41" s="17"/>
    </row>
    <row r="42" spans="1:34" s="2" customFormat="1" x14ac:dyDescent="0.25">
      <c r="A42" s="17"/>
    </row>
    <row r="43" spans="1:34" s="2" customFormat="1" x14ac:dyDescent="0.25">
      <c r="A43" s="17"/>
    </row>
    <row r="44" spans="1:34" s="2" customFormat="1" x14ac:dyDescent="0.25">
      <c r="A44" s="17"/>
    </row>
    <row r="45" spans="1:34" s="2" customFormat="1" x14ac:dyDescent="0.25">
      <c r="A45" s="17"/>
    </row>
    <row r="46" spans="1:34" s="2" customFormat="1" x14ac:dyDescent="0.25">
      <c r="A46" s="17"/>
    </row>
    <row r="47" spans="1:34" s="2" customFormat="1" x14ac:dyDescent="0.25">
      <c r="A47" s="17"/>
    </row>
    <row r="48" spans="1:34" s="2" customFormat="1" x14ac:dyDescent="0.25">
      <c r="A48" s="17"/>
    </row>
    <row r="49" spans="1:34" s="2" customFormat="1" x14ac:dyDescent="0.25">
      <c r="A49" s="17"/>
    </row>
    <row r="50" spans="1:34" s="2" customFormat="1" x14ac:dyDescent="0.25">
      <c r="A50" s="17"/>
    </row>
    <row r="51" spans="1:34" s="2" customFormat="1" x14ac:dyDescent="0.25">
      <c r="A51" s="17"/>
    </row>
    <row r="52" spans="1:34" s="2" customFormat="1" x14ac:dyDescent="0.25">
      <c r="A52" s="17"/>
    </row>
    <row r="53" spans="1:34" s="2" customFormat="1" x14ac:dyDescent="0.25">
      <c r="A53" s="17"/>
    </row>
    <row r="55" spans="1:34" x14ac:dyDescent="0.25">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5">
      <c r="A56" s="3" t="s">
        <v>99</v>
      </c>
    </row>
    <row r="57" spans="1:34" s="8" customFormat="1" x14ac:dyDescent="0.25">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5">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5">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5">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5">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5">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5">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5">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5">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5">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5">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5">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5">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5">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5">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5">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5">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5">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5">
      <c r="A75" s="3" t="s">
        <v>114</v>
      </c>
    </row>
    <row r="76" spans="1:34" s="8" customFormat="1" x14ac:dyDescent="0.25">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5">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5">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x14ac:dyDescent="0.25">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5">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5">
      <c r="A82" s="27" t="s">
        <v>116</v>
      </c>
      <c r="B82" s="29">
        <f>C33*10^6/B58</f>
        <v>0</v>
      </c>
      <c r="C82" s="29">
        <f>D33*10^6/C58</f>
        <v>0</v>
      </c>
      <c r="D82" s="29">
        <f>E33*10^6/D58</f>
        <v>5.4427953162471533E-4</v>
      </c>
      <c r="E82" s="29">
        <f>F33*10^6/E58</f>
        <v>1.2547612516376652E-3</v>
      </c>
      <c r="F82" s="29">
        <f>G33*10^6/F58</f>
        <v>1.903541461259452E-3</v>
      </c>
      <c r="G82" s="29">
        <f>H33*10^6/G58</f>
        <v>2.5431620761818532E-3</v>
      </c>
      <c r="H82" s="29">
        <f>I33*10^6/H58</f>
        <v>3.206071428754822E-3</v>
      </c>
      <c r="I82" s="29">
        <f>J33*10^6/I58</f>
        <v>3.6539824046691416E-3</v>
      </c>
      <c r="J82" s="29">
        <f>K33*10^6/J58</f>
        <v>4.1648581638994864E-3</v>
      </c>
      <c r="K82" s="29">
        <f>L33*10^6/K58</f>
        <v>4.7209866605924739E-3</v>
      </c>
      <c r="L82" s="29">
        <f>M33*10^6/L58</f>
        <v>5.4190946236962363E-3</v>
      </c>
      <c r="M82" s="29">
        <f>N33*10^6/M58</f>
        <v>6.1789810044871694E-3</v>
      </c>
      <c r="N82" s="29">
        <f>O33*10^6/N58</f>
        <v>6.8327920437123045E-3</v>
      </c>
      <c r="O82" s="29">
        <f>P33*10^6/O58</f>
        <v>7.4262901331617814E-3</v>
      </c>
      <c r="P82" s="29">
        <f>Q33*10^6/P58</f>
        <v>7.94212200981902E-3</v>
      </c>
      <c r="Q82" s="29">
        <f>R33*10^6/Q58</f>
        <v>8.5178126618330654E-3</v>
      </c>
      <c r="R82" s="29">
        <f>S33*10^6/R58</f>
        <v>9.1454223276793197E-3</v>
      </c>
      <c r="S82" s="29">
        <f>T33*10^6/S58</f>
        <v>9.8005002244105598E-3</v>
      </c>
      <c r="T82" s="29">
        <f>U33*10^6/T58</f>
        <v>1.0437478070828638E-2</v>
      </c>
      <c r="U82" s="29">
        <f>V33*10^6/U58</f>
        <v>1.1112481538301917E-2</v>
      </c>
      <c r="V82" s="29">
        <f>W33*10^6/V58</f>
        <v>1.1709250775859183E-2</v>
      </c>
      <c r="W82" s="29">
        <f>X33*10^6/W58</f>
        <v>1.2316690109345635E-2</v>
      </c>
      <c r="X82" s="29">
        <f>Y33*10^6/X58</f>
        <v>1.2990014970808646E-2</v>
      </c>
      <c r="Y82" s="29">
        <f>Z33*10^6/Y58</f>
        <v>1.3606276195386973E-2</v>
      </c>
      <c r="Z82" s="29">
        <f>AA33*10^6/Z58</f>
        <v>1.419933058413949E-2</v>
      </c>
      <c r="AA82" s="29">
        <f>AB33*10^6/AA58</f>
        <v>1.476660448394294E-2</v>
      </c>
      <c r="AB82" s="29">
        <f>AC33*10^6/AB58</f>
        <v>1.5413661768696327E-2</v>
      </c>
      <c r="AC82" s="29">
        <f>AD33*10^6/AC58</f>
        <v>1.5912520573667956E-2</v>
      </c>
      <c r="AD82" s="29">
        <f>AE33*10^6/AD58</f>
        <v>1.6395733503759218E-2</v>
      </c>
      <c r="AE82" s="29">
        <f>AF33*10^6/AE58</f>
        <v>1.6915756275758358E-2</v>
      </c>
      <c r="AF82" s="29">
        <f>AG33*10^6/AF58</f>
        <v>1.7486588022043854E-2</v>
      </c>
      <c r="AG82" s="29">
        <f>AH33*10^6/AG58</f>
        <v>1.7960634496096167E-2</v>
      </c>
    </row>
    <row r="83" spans="1:33" s="8" customFormat="1" x14ac:dyDescent="0.25">
      <c r="A83" s="27" t="s">
        <v>117</v>
      </c>
      <c r="B83" s="29">
        <f>C34*10^6/B59</f>
        <v>2.9182108865941562E-3</v>
      </c>
      <c r="C83" s="29">
        <f>D34*10^6/C59</f>
        <v>2.8914269191846176E-3</v>
      </c>
      <c r="D83" s="29">
        <f>E34*10^6/D59</f>
        <v>3.0257316867589659E-3</v>
      </c>
      <c r="E83" s="29">
        <f>F34*10^6/E59</f>
        <v>2.8321964087749535E-3</v>
      </c>
      <c r="F83" s="29">
        <f>G34*10^6/F59</f>
        <v>2.8291630123311092E-3</v>
      </c>
      <c r="G83" s="29">
        <f>H34*10^6/G59</f>
        <v>3.0448749317621778E-3</v>
      </c>
      <c r="H83" s="29">
        <f>I34*10^6/H59</f>
        <v>3.3655464205009857E-3</v>
      </c>
      <c r="I83" s="29">
        <f>J34*10^6/I59</f>
        <v>3.5776986708849438E-3</v>
      </c>
      <c r="J83" s="29">
        <f>K34*10^6/J59</f>
        <v>3.7108406909585365E-3</v>
      </c>
      <c r="K83" s="29">
        <f>L34*10^6/K59</f>
        <v>3.7969499643357913E-3</v>
      </c>
      <c r="L83" s="29">
        <f>M34*10^6/L59</f>
        <v>3.7724257236320916E-3</v>
      </c>
      <c r="M83" s="29">
        <f>N34*10^6/M59</f>
        <v>3.6910778738336852E-3</v>
      </c>
      <c r="N83" s="29">
        <f>O34*10^6/N59</f>
        <v>3.6788761558897492E-3</v>
      </c>
      <c r="O83" s="29">
        <f>P34*10^6/O59</f>
        <v>3.705556481944676E-3</v>
      </c>
      <c r="P83" s="29">
        <f>Q34*10^6/P59</f>
        <v>3.7536833017398322E-3</v>
      </c>
      <c r="Q83" s="29">
        <f>R34*10^6/Q59</f>
        <v>3.8017754291254017E-3</v>
      </c>
      <c r="R83" s="29">
        <f>S34*10^6/R59</f>
        <v>3.8125842513037677E-3</v>
      </c>
      <c r="S83" s="29">
        <f>T34*10^6/S59</f>
        <v>3.8042857996880486E-3</v>
      </c>
      <c r="T83" s="29">
        <f>U34*10^6/T59</f>
        <v>3.8112349762478392E-3</v>
      </c>
      <c r="U83" s="29">
        <f>V34*10^6/U59</f>
        <v>3.8310192152978071E-3</v>
      </c>
      <c r="V83" s="29">
        <f>W34*10^6/V59</f>
        <v>3.8419952029945608E-3</v>
      </c>
      <c r="W83" s="29">
        <f>X34*10^6/W59</f>
        <v>3.8550182700330155E-3</v>
      </c>
      <c r="X83" s="29">
        <f>Y34*10^6/X59</f>
        <v>3.8375825422887889E-3</v>
      </c>
      <c r="Y83" s="29">
        <f>Z34*10^6/Y59</f>
        <v>3.8692524327924669E-3</v>
      </c>
      <c r="Z83" s="29">
        <f>AA34*10^6/Z59</f>
        <v>3.8639876352395673E-3</v>
      </c>
      <c r="AA83" s="29">
        <f>AB34*10^6/AA59</f>
        <v>3.8746066582347844E-3</v>
      </c>
      <c r="AB83" s="29">
        <f>AC34*10^6/AB59</f>
        <v>3.9108330074305829E-3</v>
      </c>
      <c r="AC83" s="29">
        <f>AD34*10^6/AC59</f>
        <v>3.9210633923920171E-3</v>
      </c>
      <c r="AD83" s="29">
        <f>AE34*10^6/AD59</f>
        <v>3.992380257109289E-3</v>
      </c>
      <c r="AE83" s="29">
        <f>AF34*10^6/AE59</f>
        <v>4.0295886941254357E-3</v>
      </c>
      <c r="AF83" s="29">
        <f>AG34*10^6/AF59</f>
        <v>4.0404390225600795E-3</v>
      </c>
      <c r="AG83" s="29">
        <f>AH34*10^6/AG59</f>
        <v>4.0599127118766945E-3</v>
      </c>
    </row>
    <row r="84" spans="1:33" s="8" customFormat="1" x14ac:dyDescent="0.25">
      <c r="A84" s="28" t="s">
        <v>164</v>
      </c>
      <c r="B84" s="29">
        <f>C35*10^6/B77</f>
        <v>3.7571423528284472E-3</v>
      </c>
      <c r="C84" s="29">
        <f>D35*10^6/C77</f>
        <v>4.0256778809263918E-3</v>
      </c>
      <c r="D84" s="29">
        <f>E35*10^6/D77</f>
        <v>3.8992170162877359E-3</v>
      </c>
      <c r="E84" s="29">
        <f>F35*10^6/E77</f>
        <v>3.7654788981551679E-3</v>
      </c>
      <c r="F84" s="29">
        <f>G35*10^6/F77</f>
        <v>3.7273389051629899E-3</v>
      </c>
      <c r="G84" s="29">
        <f>H35*10^6/G77</f>
        <v>3.6627155225392206E-3</v>
      </c>
      <c r="H84" s="29">
        <f>I35*10^6/H77</f>
        <v>3.5994076679461877E-3</v>
      </c>
      <c r="I84" s="29">
        <f>J35*10^6/I77</f>
        <v>3.539402577350199E-3</v>
      </c>
      <c r="J84" s="29">
        <f>K35*10^6/J77</f>
        <v>3.538435963808212E-3</v>
      </c>
      <c r="K84" s="29">
        <f>L35*10^6/K77</f>
        <v>3.5043651689621435E-3</v>
      </c>
      <c r="L84" s="29">
        <f>M35*10^6/L77</f>
        <v>3.4955765707220827E-3</v>
      </c>
      <c r="M84" s="29">
        <f>N35*10^6/M77</f>
        <v>3.5256592272890756E-3</v>
      </c>
      <c r="N84" s="29">
        <f>O35*10^6/N77</f>
        <v>3.5273535615617893E-3</v>
      </c>
      <c r="O84" s="29">
        <f>P35*10^6/O77</f>
        <v>3.51025985346432E-3</v>
      </c>
      <c r="P84" s="29">
        <f>Q35*10^6/P77</f>
        <v>3.5210601935874168E-3</v>
      </c>
      <c r="Q84" s="29">
        <f>R35*10^6/Q77</f>
        <v>3.4832127845597829E-3</v>
      </c>
      <c r="R84" s="29">
        <f>S35*10^6/R77</f>
        <v>3.4751781320334456E-3</v>
      </c>
      <c r="S84" s="29">
        <f>T35*10^6/S77</f>
        <v>3.4783826687832665E-3</v>
      </c>
      <c r="T84" s="29">
        <f>U35*10^6/T77</f>
        <v>3.437377442498904E-3</v>
      </c>
      <c r="U84" s="29">
        <f>V35*10^6/U77</f>
        <v>3.4285109447733616E-3</v>
      </c>
      <c r="V84" s="29">
        <f>W35*10^6/V77</f>
        <v>3.4142127489912031E-3</v>
      </c>
      <c r="W84" s="29">
        <f>X35*10^6/W77</f>
        <v>3.3956012151238712E-3</v>
      </c>
      <c r="X84" s="29">
        <f>Y35*10^6/X77</f>
        <v>3.3767016650085324E-3</v>
      </c>
      <c r="Y84" s="29">
        <f>Z35*10^6/Y77</f>
        <v>3.3666686249079251E-3</v>
      </c>
      <c r="Z84" s="29">
        <f>AA35*10^6/Z77</f>
        <v>3.3564681845111382E-3</v>
      </c>
      <c r="AA84" s="29">
        <f>AB35*10^6/AA77</f>
        <v>3.3452324824319165E-3</v>
      </c>
      <c r="AB84" s="29">
        <f>AC35*10^6/AB77</f>
        <v>3.3315296863890244E-3</v>
      </c>
      <c r="AC84" s="29">
        <f>AD35*10^6/AC77</f>
        <v>3.3328636008795182E-3</v>
      </c>
      <c r="AD84" s="29">
        <f>AE35*10^6/AD77</f>
        <v>3.3076637904051109E-3</v>
      </c>
      <c r="AE84" s="29">
        <f>AF35*10^6/AE77</f>
        <v>3.2884790673961646E-3</v>
      </c>
      <c r="AF84" s="29">
        <f>AG35*10^6/AF77</f>
        <v>3.2761149234730338E-3</v>
      </c>
      <c r="AG84" s="29">
        <f>AH35*10^6/AG77</f>
        <v>3.273890612503186E-3</v>
      </c>
    </row>
    <row r="85" spans="1:33" s="8" customFormat="1" x14ac:dyDescent="0.25">
      <c r="A85" s="28" t="s">
        <v>165</v>
      </c>
      <c r="B85" s="29">
        <f>C36*10^6/B78</f>
        <v>9.0928820316613142E-3</v>
      </c>
      <c r="C85" s="29">
        <f>D36*10^6/C78</f>
        <v>1.4176416644885193E-2</v>
      </c>
      <c r="D85" s="29">
        <f>E36*10^6/D78</f>
        <v>1.6867376557302197E-2</v>
      </c>
      <c r="E85" s="29">
        <f>F36*10^6/E78</f>
        <v>1.9451002636904396E-2</v>
      </c>
      <c r="F85" s="29">
        <f>G36*10^6/F78</f>
        <v>2.2025745853115293E-2</v>
      </c>
      <c r="G85" s="29">
        <f>H36*10^6/G78</f>
        <v>2.4468126304820044E-2</v>
      </c>
      <c r="H85" s="29">
        <f>I36*10^6/H78</f>
        <v>2.6849784180498631E-2</v>
      </c>
      <c r="I85" s="29">
        <f>J36*10^6/I78</f>
        <v>2.9322833599149389E-2</v>
      </c>
      <c r="J85" s="29">
        <f>K36*10^6/J78</f>
        <v>3.1707958738242475E-2</v>
      </c>
      <c r="K85" s="29">
        <f>L36*10^6/K78</f>
        <v>3.4001715974451049E-2</v>
      </c>
      <c r="L85" s="29">
        <f>M36*10^6/L78</f>
        <v>3.630014566846855E-2</v>
      </c>
      <c r="M85" s="29">
        <f>N36*10^6/M78</f>
        <v>3.8489909981053477E-2</v>
      </c>
      <c r="N85" s="29">
        <f>O36*10^6/N78</f>
        <v>4.0875499505410237E-2</v>
      </c>
      <c r="O85" s="29">
        <f>P36*10^6/O78</f>
        <v>4.3203970579441489E-2</v>
      </c>
      <c r="P85" s="29">
        <f>Q36*10^6/P78</f>
        <v>4.5520299613058965E-2</v>
      </c>
      <c r="Q85" s="29">
        <f>R36*10^6/Q78</f>
        <v>4.7772471351148878E-2</v>
      </c>
      <c r="R85" s="29">
        <f>S36*10^6/R78</f>
        <v>4.9934770220508476E-2</v>
      </c>
      <c r="S85" s="29">
        <f>T36*10^6/S78</f>
        <v>5.2155124240956675E-2</v>
      </c>
      <c r="T85" s="29">
        <f>U36*10^6/T78</f>
        <v>5.4326535478669648E-2</v>
      </c>
      <c r="U85" s="29">
        <f>V36*10^6/U78</f>
        <v>5.6464995921581863E-2</v>
      </c>
      <c r="V85" s="29">
        <f>W36*10^6/V78</f>
        <v>5.8524608884321115E-2</v>
      </c>
      <c r="W85" s="29">
        <f>X36*10^6/W78</f>
        <v>6.0523841430292803E-2</v>
      </c>
      <c r="X85" s="29">
        <f>Y36*10^6/X78</f>
        <v>6.252390318527018E-2</v>
      </c>
      <c r="Y85" s="29">
        <f>Z36*10^6/Y78</f>
        <v>6.4399550216782536E-2</v>
      </c>
      <c r="Z85" s="29">
        <f>AA36*10^6/Z78</f>
        <v>6.631237581074495E-2</v>
      </c>
      <c r="AA85" s="29">
        <f>AB36*10^6/AA78</f>
        <v>6.8128017050560527E-2</v>
      </c>
      <c r="AB85" s="29">
        <f>AC36*10^6/AB78</f>
        <v>6.9927178604055312E-2</v>
      </c>
      <c r="AC85" s="29">
        <f>AD36*10^6/AC78</f>
        <v>7.1616122003225646E-2</v>
      </c>
      <c r="AD85" s="29">
        <f>AE36*10^6/AD78</f>
        <v>7.3368586279656214E-2</v>
      </c>
      <c r="AE85" s="29">
        <f>AF36*10^6/AE78</f>
        <v>7.5067420484611819E-2</v>
      </c>
      <c r="AF85" s="29">
        <f>AG36*10^6/AF78</f>
        <v>7.6602250612565925E-2</v>
      </c>
      <c r="AG85" s="29">
        <f>AH36*10^6/AG78</f>
        <v>7.8301342058756621E-2</v>
      </c>
    </row>
    <row r="86" spans="1:33" s="8" customFormat="1" x14ac:dyDescent="0.25">
      <c r="A86" s="28" t="s">
        <v>178</v>
      </c>
      <c r="B86" s="29">
        <f>C37*10^6/B77</f>
        <v>5.6922487755766443E-2</v>
      </c>
      <c r="C86" s="29">
        <f>D37*10^6/C77</f>
        <v>6.114853314710661E-2</v>
      </c>
      <c r="D86" s="29">
        <f>E37*10^6/D77</f>
        <v>5.9380294079138446E-2</v>
      </c>
      <c r="E86" s="29">
        <f>F37*10^6/E77</f>
        <v>5.7491044602492658E-2</v>
      </c>
      <c r="F86" s="29">
        <f>G37*10^6/F77</f>
        <v>5.7054650999851624E-2</v>
      </c>
      <c r="G86" s="29">
        <f>H37*10^6/G77</f>
        <v>5.6208851027952214E-2</v>
      </c>
      <c r="H86" s="29">
        <f>I37*10^6/H77</f>
        <v>5.5378230949606706E-2</v>
      </c>
      <c r="I86" s="29">
        <f>J37*10^6/I77</f>
        <v>5.459359744055986E-2</v>
      </c>
      <c r="J86" s="29">
        <f>K37*10^6/J77</f>
        <v>5.471721725966662E-2</v>
      </c>
      <c r="K86" s="29">
        <f>L37*10^6/K77</f>
        <v>5.4327553128072421E-2</v>
      </c>
      <c r="L86" s="29">
        <f>M37*10^6/L77</f>
        <v>5.4328156476411163E-2</v>
      </c>
      <c r="M86" s="29">
        <f>N37*10^6/M77</f>
        <v>5.493372947515715E-2</v>
      </c>
      <c r="N86" s="29">
        <f>O37*10^6/N77</f>
        <v>5.509822460295101E-2</v>
      </c>
      <c r="O86" s="29">
        <f>P37*10^6/O77</f>
        <v>5.4968642501330336E-2</v>
      </c>
      <c r="P86" s="29">
        <f>Q37*10^6/P77</f>
        <v>5.5275618704327865E-2</v>
      </c>
      <c r="Q86" s="29">
        <f>R37*10^6/Q77</f>
        <v>5.4817835800896622E-2</v>
      </c>
      <c r="R86" s="29">
        <f>S37*10^6/R77</f>
        <v>5.48274415051479E-2</v>
      </c>
      <c r="S86" s="29">
        <f>T37*10^6/S77</f>
        <v>5.5014177364536877E-2</v>
      </c>
      <c r="T86" s="29">
        <f>U37*10^6/T77</f>
        <v>5.4500210739396829E-2</v>
      </c>
      <c r="U86" s="29">
        <f>V37*10^6/U77</f>
        <v>5.449385671249448E-2</v>
      </c>
      <c r="V86" s="29">
        <f>W37*10^6/V77</f>
        <v>5.4400262632869054E-2</v>
      </c>
      <c r="W86" s="29">
        <f>X37*10^6/W77</f>
        <v>5.4236653690166989E-2</v>
      </c>
      <c r="X86" s="29">
        <f>Y37*10^6/X77</f>
        <v>5.4066975818146908E-2</v>
      </c>
      <c r="Y86" s="29">
        <f>Z37*10^6/Y77</f>
        <v>5.4038133771692455E-2</v>
      </c>
      <c r="Z86" s="29">
        <f>AA37*10^6/Z77</f>
        <v>5.4005812657728872E-2</v>
      </c>
      <c r="AA86" s="29">
        <f>AB37*10^6/AA77</f>
        <v>5.3955994886822678E-2</v>
      </c>
      <c r="AB86" s="29">
        <f>AC37*10^6/AB77</f>
        <v>5.3865408472086734E-2</v>
      </c>
      <c r="AC86" s="29">
        <f>AD37*10^6/AC77</f>
        <v>5.4017456933824412E-2</v>
      </c>
      <c r="AD86" s="29">
        <f>AE37*10^6/AD77</f>
        <v>5.3738525142772726E-2</v>
      </c>
      <c r="AE86" s="29">
        <f>AF37*10^6/AE77</f>
        <v>5.355558084885359E-2</v>
      </c>
      <c r="AF86" s="29">
        <f>AG37*10^6/AF77</f>
        <v>5.3482480149176122E-2</v>
      </c>
      <c r="AG86" s="29">
        <f>AH37*10^6/AG77</f>
        <v>5.3574340789028924E-2</v>
      </c>
    </row>
    <row r="87" spans="1:33" s="8" customFormat="1" x14ac:dyDescent="0.25">
      <c r="A87" s="20"/>
    </row>
    <row r="88" spans="1:33" s="8" customFormat="1" x14ac:dyDescent="0.25">
      <c r="A88" s="20"/>
    </row>
    <row r="89" spans="1:33" s="8" customFormat="1" x14ac:dyDescent="0.25">
      <c r="A89" s="20"/>
    </row>
    <row r="90" spans="1:33" s="8" customFormat="1" x14ac:dyDescent="0.25">
      <c r="A90" s="20"/>
    </row>
    <row r="91" spans="1:33" s="8" customFormat="1" x14ac:dyDescent="0.25">
      <c r="A91" s="20"/>
    </row>
    <row r="92" spans="1:33" s="8" customFormat="1" x14ac:dyDescent="0.25">
      <c r="A92" s="20"/>
    </row>
    <row r="93" spans="1:33" s="8" customFormat="1" x14ac:dyDescent="0.25">
      <c r="A93" s="20"/>
    </row>
    <row r="94" spans="1:33" s="8" customFormat="1" x14ac:dyDescent="0.25">
      <c r="A94" s="20"/>
    </row>
    <row r="95" spans="1:33" s="8" customFormat="1" x14ac:dyDescent="0.25">
      <c r="A95" s="20"/>
    </row>
    <row r="96" spans="1:33" s="8" customFormat="1" x14ac:dyDescent="0.25">
      <c r="A96" s="20"/>
    </row>
    <row r="97" spans="1:1" s="8" customFormat="1" x14ac:dyDescent="0.25">
      <c r="A97" s="20"/>
    </row>
    <row r="98" spans="1:1" s="8" customFormat="1" x14ac:dyDescent="0.25">
      <c r="A98" s="20"/>
    </row>
    <row r="99" spans="1:1" s="8" customFormat="1" x14ac:dyDescent="0.25">
      <c r="A99" s="20"/>
    </row>
    <row r="100" spans="1:1" s="8" customFormat="1" x14ac:dyDescent="0.25">
      <c r="A100" s="20"/>
    </row>
    <row r="101" spans="1:1" s="8" customFormat="1" x14ac:dyDescent="0.25">
      <c r="A101" s="20"/>
    </row>
    <row r="102" spans="1:1" s="8" customFormat="1" x14ac:dyDescent="0.25">
      <c r="A102" s="20"/>
    </row>
    <row r="103" spans="1:1" s="8" customFormat="1" x14ac:dyDescent="0.25">
      <c r="A103" s="20"/>
    </row>
    <row r="104" spans="1:1" s="8" customFormat="1" x14ac:dyDescent="0.25">
      <c r="A104" s="20"/>
    </row>
    <row r="105" spans="1:1" s="8" customFormat="1" x14ac:dyDescent="0.25">
      <c r="A105" s="20"/>
    </row>
    <row r="106" spans="1:1" s="8" customFormat="1" x14ac:dyDescent="0.25">
      <c r="A106" s="20"/>
    </row>
    <row r="107" spans="1:1" s="8" customFormat="1" x14ac:dyDescent="0.25">
      <c r="A107" s="20"/>
    </row>
    <row r="108" spans="1:1" s="8" customFormat="1" x14ac:dyDescent="0.25">
      <c r="A108" s="20"/>
    </row>
    <row r="109" spans="1:1" s="8" customFormat="1" x14ac:dyDescent="0.25">
      <c r="A109" t="s">
        <v>109</v>
      </c>
    </row>
    <row r="110" spans="1:1" s="8" customFormat="1" x14ac:dyDescent="0.25">
      <c r="A110" t="s">
        <v>110</v>
      </c>
    </row>
    <row r="111" spans="1:1" s="8" customFormat="1" x14ac:dyDescent="0.25">
      <c r="A111" t="s">
        <v>111</v>
      </c>
    </row>
    <row r="112" spans="1:1" s="8" customFormat="1" x14ac:dyDescent="0.25">
      <c r="A112" t="s">
        <v>112</v>
      </c>
    </row>
    <row r="114" spans="1:4" x14ac:dyDescent="0.25">
      <c r="A114" s="14" t="s">
        <v>113</v>
      </c>
      <c r="B114" s="7"/>
      <c r="C114" s="7"/>
    </row>
    <row r="115" spans="1:4" x14ac:dyDescent="0.25">
      <c r="B115">
        <v>2019</v>
      </c>
      <c r="C115">
        <v>2050</v>
      </c>
    </row>
    <row r="116" spans="1:4" x14ac:dyDescent="0.25">
      <c r="A116" s="27" t="s">
        <v>116</v>
      </c>
      <c r="B116" s="30">
        <f>B82</f>
        <v>0</v>
      </c>
      <c r="C116" s="30">
        <f>MAX(AG82,B116)</f>
        <v>1.7960634496096167E-2</v>
      </c>
    </row>
    <row r="117" spans="1:4" x14ac:dyDescent="0.25">
      <c r="A117" s="27" t="s">
        <v>117</v>
      </c>
      <c r="B117" s="30">
        <f t="shared" ref="B117:B120" si="5">B83</f>
        <v>2.9182108865941562E-3</v>
      </c>
      <c r="C117" s="30">
        <f>MAX(AG83,B117)</f>
        <v>4.0599127118766945E-3</v>
      </c>
    </row>
    <row r="118" spans="1:4" x14ac:dyDescent="0.25">
      <c r="A118" s="28" t="s">
        <v>164</v>
      </c>
      <c r="B118" s="30">
        <f t="shared" si="5"/>
        <v>3.7571423528284472E-3</v>
      </c>
      <c r="C118" s="30">
        <f>MAX(AG84,B118)</f>
        <v>3.7571423528284472E-3</v>
      </c>
      <c r="D118" t="s">
        <v>152</v>
      </c>
    </row>
    <row r="119" spans="1:4" x14ac:dyDescent="0.25">
      <c r="A119" s="28" t="s">
        <v>165</v>
      </c>
      <c r="B119" s="30">
        <f t="shared" si="5"/>
        <v>9.0928820316613142E-3</v>
      </c>
      <c r="C119" s="30">
        <f>MAX(AG85,B119)</f>
        <v>7.8301342058756621E-2</v>
      </c>
    </row>
    <row r="120" spans="1:4" x14ac:dyDescent="0.25">
      <c r="A120" s="28" t="s">
        <v>178</v>
      </c>
      <c r="B120" s="30">
        <f t="shared" si="5"/>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5">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5">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5">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5">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5">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5">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5">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5">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5">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5">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5">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5">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5">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5">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5">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5">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5">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5">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5">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5">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5">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5">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5">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5">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5">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5">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2014-08-19T22:24:38Z</dcterms:created>
  <dcterms:modified xsi:type="dcterms:W3CDTF">2021-02-15T23:16:06Z</dcterms:modified>
</cp:coreProperties>
</file>