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mmahajan\Documents\eps-us\InputData\trans\EBFE\"/>
    </mc:Choice>
  </mc:AlternateContent>
  <xr:revisionPtr revIDLastSave="0" documentId="13_ncr:1_{9327EDAF-49D5-468E-889A-F49673008400}" xr6:coauthVersionLast="47" xr6:coauthVersionMax="47" xr10:uidLastSave="{00000000-0000-0000-0000-000000000000}"/>
  <bookViews>
    <workbookView xWindow="-120" yWindow="-120" windowWidth="29040" windowHeight="17640" xr2:uid="{DC12087C-9A27-4A43-B4A9-6B3F1E517F08}"/>
  </bookViews>
  <sheets>
    <sheet name="About" sheetId="1" r:id="rId1"/>
    <sheet name="EPA Inventory" sheetId="6" r:id="rId2"/>
    <sheet name="BCDTRtSY-psgr" sheetId="4" r:id="rId3"/>
    <sheet name="BCDTRtSY-frgt" sheetId="5" r:id="rId4"/>
    <sheet name="EBFE-passenger" sheetId="2" r:id="rId5"/>
    <sheet name="EBFE-freight" sheetId="3" r:id="rId6"/>
  </sheets>
  <externalReferences>
    <externalReference r:id="rId7"/>
    <externalReference r:id="rId8"/>
    <externalReference r:id="rId9"/>
  </externalReferences>
  <definedNames>
    <definedName name="Eno_TM">'[1]1997  Table 1a Modified'!#REF!</definedName>
    <definedName name="Eno_Tons">'[1]1997  Table 1a Modified'!#REF!</definedName>
    <definedName name="NTS_YR">[2]About!$B$136</definedName>
    <definedName name="Sum_T2">'[1]1997  Table 1a Modified'!#REF!</definedName>
    <definedName name="Sum_TTM">'[1]1997  Table 1a Modified'!#REF!</definedName>
    <definedName name="ti_tbl_50">#REF!</definedName>
    <definedName name="ti_tbl_69">#REF!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2" l="1"/>
  <c r="B6" i="3"/>
  <c r="AF1" i="5"/>
  <c r="AE1" i="5"/>
  <c r="AD1" i="5"/>
  <c r="AC1" i="5"/>
  <c r="AB1" i="5"/>
  <c r="AA1" i="5"/>
  <c r="Z1" i="5"/>
  <c r="Y1" i="5"/>
  <c r="X1" i="5"/>
  <c r="W1" i="5"/>
  <c r="V1" i="5"/>
  <c r="U1" i="5"/>
  <c r="T1" i="5"/>
  <c r="S1" i="5"/>
  <c r="R1" i="5"/>
  <c r="Q1" i="5"/>
  <c r="P1" i="5"/>
  <c r="O1" i="5"/>
  <c r="N1" i="5"/>
  <c r="M1" i="5"/>
  <c r="L1" i="5"/>
  <c r="K1" i="5"/>
  <c r="J1" i="5"/>
  <c r="I1" i="5"/>
  <c r="H1" i="5"/>
  <c r="G1" i="5"/>
  <c r="F1" i="5"/>
  <c r="E1" i="5"/>
  <c r="D1" i="5"/>
  <c r="C1" i="5"/>
  <c r="C6" i="3" l="1"/>
  <c r="D6" i="3" s="1"/>
  <c r="C4" i="2"/>
  <c r="D4" i="2" s="1"/>
  <c r="E4" i="2" s="1"/>
  <c r="F4" i="2" s="1"/>
  <c r="G4" i="2" s="1"/>
  <c r="H4" i="2" s="1"/>
  <c r="I4" i="2" s="1"/>
  <c r="J4" i="2" s="1"/>
  <c r="K4" i="2" s="1"/>
  <c r="L4" i="2" s="1"/>
  <c r="M4" i="2" s="1"/>
  <c r="N4" i="2" s="1"/>
  <c r="O4" i="2" s="1"/>
  <c r="P4" i="2" s="1"/>
  <c r="Q4" i="2" s="1"/>
  <c r="R4" i="2" s="1"/>
  <c r="S4" i="2" s="1"/>
  <c r="T4" i="2" s="1"/>
  <c r="U4" i="2" s="1"/>
  <c r="V4" i="2" s="1"/>
  <c r="W4" i="2" s="1"/>
  <c r="X4" i="2" s="1"/>
  <c r="Y4" i="2" s="1"/>
  <c r="Z4" i="2" s="1"/>
  <c r="AA4" i="2" s="1"/>
  <c r="AB4" i="2" s="1"/>
  <c r="AC4" i="2" s="1"/>
  <c r="AD4" i="2" s="1"/>
  <c r="AE4" i="2" s="1"/>
  <c r="E6" i="3" l="1"/>
  <c r="F6" i="3" s="1"/>
  <c r="G6" i="3" s="1"/>
  <c r="H6" i="3" s="1"/>
  <c r="I6" i="3" s="1"/>
  <c r="J6" i="3" s="1"/>
  <c r="K6" i="3" s="1"/>
  <c r="L6" i="3" s="1"/>
  <c r="M6" i="3" s="1"/>
  <c r="N6" i="3" s="1"/>
  <c r="O6" i="3" s="1"/>
  <c r="P6" i="3" s="1"/>
  <c r="Q6" i="3" s="1"/>
  <c r="R6" i="3" s="1"/>
  <c r="S6" i="3" s="1"/>
  <c r="T6" i="3" s="1"/>
  <c r="U6" i="3" s="1"/>
  <c r="V6" i="3" s="1"/>
  <c r="W6" i="3" s="1"/>
  <c r="X6" i="3" s="1"/>
  <c r="Y6" i="3" s="1"/>
  <c r="Z6" i="3" s="1"/>
  <c r="AA6" i="3" s="1"/>
  <c r="AB6" i="3" s="1"/>
  <c r="AC6" i="3" s="1"/>
  <c r="AD6" i="3" s="1"/>
  <c r="AE6" i="3" s="1"/>
</calcChain>
</file>

<file path=xl/sharedStrings.xml><?xml version="1.0" encoding="utf-8"?>
<sst xmlns="http://schemas.openxmlformats.org/spreadsheetml/2006/main" count="103" uniqueCount="64">
  <si>
    <t>Sources:</t>
  </si>
  <si>
    <t>Notes:</t>
  </si>
  <si>
    <t>Cargo Dist Transported Relative to Start Year (dimensionless)</t>
  </si>
  <si>
    <t>LDVs</t>
  </si>
  <si>
    <t>HDVs</t>
  </si>
  <si>
    <t>aircraft</t>
  </si>
  <si>
    <t>rail</t>
  </si>
  <si>
    <t>ships</t>
  </si>
  <si>
    <t>motorbikes</t>
  </si>
  <si>
    <t>Estimated CO2 Emissions (MMT)</t>
  </si>
  <si>
    <t>Table 3-13:  CO2 Emissions from Fossil Fuel Combustion in Transportation End-Use Sector (MMT CO2 Eq.)</t>
  </si>
  <si>
    <t>Fuel/Vehicle Type</t>
  </si>
  <si>
    <t>Gasolinea</t>
  </si>
  <si>
    <t>Passenger Cars</t>
  </si>
  <si>
    <t>Light-Duty Trucks</t>
  </si>
  <si>
    <t>Medium- and Heavy-Duty Trucksb</t>
  </si>
  <si>
    <t>Buses</t>
  </si>
  <si>
    <t>Motorcycles</t>
  </si>
  <si>
    <t>Recreational Boatsc</t>
  </si>
  <si>
    <t>Distillate Fuel Oil (Diesel)a</t>
  </si>
  <si>
    <t>Rail</t>
  </si>
  <si>
    <t>Ships and Non-Recreational Boatsd</t>
  </si>
  <si>
    <t>International Bunker Fuelse</t>
  </si>
  <si>
    <t>Jet Fuel</t>
  </si>
  <si>
    <t>Commercial Aircraftf</t>
  </si>
  <si>
    <t>Military Aircraft</t>
  </si>
  <si>
    <t>General Aviation Aircraft</t>
  </si>
  <si>
    <t xml:space="preserve">International Bunker Fuels from Commercial Aviation </t>
  </si>
  <si>
    <t>Aviation Gasoline</t>
  </si>
  <si>
    <t>Residual Fuel Oil</t>
  </si>
  <si>
    <t>Ships and Non-Recreational Boatse</t>
  </si>
  <si>
    <t>Natural Gas i</t>
  </si>
  <si>
    <t>Medium- and Heavy-Duty Trucks</t>
  </si>
  <si>
    <t>Pipelineg</t>
  </si>
  <si>
    <t>LPG i</t>
  </si>
  <si>
    <t>Electricityk</t>
  </si>
  <si>
    <t>Total e,j</t>
  </si>
  <si>
    <t>International Bunker Fuels</t>
  </si>
  <si>
    <t>Biofuels-Ethanolh</t>
  </si>
  <si>
    <t>Biofuels-Biodieselh</t>
  </si>
  <si>
    <t>+ Does not exceed 0.05 MMT CO2 Eq.</t>
  </si>
  <si>
    <t xml:space="preserve">a On-road fuel consumption data from FHWA Table MF-21 and MF-27 were used to determine total on-road use of motor gasoline and diesel fuel (FHWA 1996 through 2023). Ratios developed from MOVES3 output are used to apportion FHWA fuel consumption data to vehicle type and fuel type (see Annex 3.2 for information about the MOVES model). </t>
  </si>
  <si>
    <t>b Includes medium- and heavy-duty trucks over 8,500 lbs.</t>
  </si>
  <si>
    <t>c In 2014, EPA incorporated the NONROAD2008 model into the MOVES model framework. The current Inventory uses the Nonroad component of MOVES3 for years 1999 through 2021. See Annex 3.2 for information about the MOVES model.</t>
  </si>
  <si>
    <t>d Note that large year over year fluctuations in emission estimates partially reflect nature of data collection for these sources.</t>
  </si>
  <si>
    <t>e Official estimates exclude emissions from the combustion of both aviation and marine international bunker fuels; however, estimates of international bunker fuel-related emissions are presented for informational purposes.</t>
  </si>
  <si>
    <t xml:space="preserve">f Commercial aircraft, as modeled in FAA’s Aviation Environmental Design Tool (AEDT), consists of passenger aircraft, cargo, and other chartered flights. </t>
  </si>
  <si>
    <t>g Pipelines reflect CO2 emissions from natural gas-powered pipelines transporting natural gas.</t>
  </si>
  <si>
    <t>h Ethanol and biodiesel estimates are presented for informational purposes only. See Section 3.10 of this chapter and the estimates in Land Use, Land-Use Change, and Forestry (see Chapter 6), in line with IPCC methodological guidance and UNFCCC reporting obligations, for more information on ethanol and biodiesel.</t>
  </si>
  <si>
    <t>i Transportation sector natural gas and LPG consumption are based on data from EIA (2021b). Prior to the 1990 to 2015 Inventory, data from DOE TEDB were used to estimate each vehicle class’s share of the total natural gas and LPG consumption. Since TEDB does not include estimates for natural gas use by medium and heavy-duty trucks or LPG use by passenger cars, EIA Alternative Fuel Vehicle Data (Browning 2017) is now used to determine each vehicle class’s share of the total natural gas and LPG consumption. These changes were first incorporated in the 1990 to 2016 Inventory and apply to the 1990 to 2021 time period.</t>
  </si>
  <si>
    <t>j Includes emissions from rail electricity.</t>
  </si>
  <si>
    <t xml:space="preserve">k Electricity consumption by passenger cars, light-duty trucks (SUVs), and buses is based on plug-in electric vehicle sales and engine efficiency data, as outlined in Browning (2018a). In prior Inventory years, CO2 emissions from electric vehicle charging were allocated to the residential and commercial sectors. They are now allocated to the transportation sector. These changes apply to the 2010 through 2021 time period. </t>
  </si>
  <si>
    <t>Notes: This table does not include emissions from non-transportation mobile sources, such as agricultural equipment and construction/mining equipment; it also does not include emissions associated with electricity consumption by pipelines or lubricants used in transportation. In addition, this table does not include CO2 emissions from U.S. Territories, since these are covered in a separate chapter of the Inventory. Totals may not sum due to independent rounding.</t>
  </si>
  <si>
    <t>Start Year Bunker Emissions</t>
  </si>
  <si>
    <t>EBFE Estimated Bunker Fuel Emissions</t>
  </si>
  <si>
    <t>US Environmental Protection Agency</t>
  </si>
  <si>
    <t>Inventory of U.S. Greenhouse Gas Emissions and Sinks</t>
  </si>
  <si>
    <t>https://www.google.com/search?q=epa+ghg+inventory&amp;rlz=1C1GCEA_enUS962US962&amp;oq=epa+ghg+inventory&amp;gs_lcrp=EgZjaHJvbWUqBggAEEUYOzIGCAAQRRg7MgYIARBFGDsyBggCEEUYPDIGCAMQRRg80gEIMjY1OWowajeoAgCwAgA&amp;sourceid=chrome&amp;ie=UTF-8</t>
  </si>
  <si>
    <t>Table 3-13</t>
  </si>
  <si>
    <t>Future Year Scaling</t>
  </si>
  <si>
    <t>See EPS variable trans/BCDTRtSY</t>
  </si>
  <si>
    <t>We use this variable only to remove estimated bunker fuel emissions from aviation and shipping from select output variables</t>
  </si>
  <si>
    <t>in order to have a version of emissions totals excluding bunker fuels, in order to align with the official US GHG Inventory.</t>
  </si>
  <si>
    <t>Bunker fuel use is included in fuel consumption totals and our standard emissions totals.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</si>
</sst>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1"/>
      <name val="Calibri"/>
      <family val="2"/>
      <scheme val="minor"/>
    </font>
    <font>
      <sz val="9"/>
      <color indexed="8"/>
      <name val="Calibri"/>
      <family val="2"/>
    </font>
    <font>
      <b/>
      <sz val="9"/>
      <color indexed="8"/>
      <name val="Calibri"/>
      <family val="2"/>
    </font>
    <font>
      <b/>
      <sz val="12"/>
      <color indexed="30"/>
      <name val="Calibri"/>
      <family val="2"/>
    </font>
  </fonts>
  <fills count="6">
    <fill>
      <patternFill patternType="none"/>
    </fill>
    <fill>
      <patternFill patternType="gray125"/>
    </fill>
    <fill>
      <patternFill patternType="solid">
        <fgColor rgb="FFFFFF00"/>
        <bgColor indexed="64"/>
      </patternFill>
    </fill>
    <fill>
      <patternFill patternType="solid">
        <fgColor theme="4" tint="0.89999084444715716"/>
        <bgColor indexed="64"/>
      </patternFill>
    </fill>
    <fill>
      <patternFill patternType="solid">
        <fgColor theme="7"/>
        <bgColor indexed="64"/>
      </patternFill>
    </fill>
    <fill>
      <patternFill patternType="solid">
        <fgColor theme="6" tint="0.39997558519241921"/>
        <bgColor indexed="64"/>
      </patternFill>
    </fill>
  </fills>
  <borders count="5">
    <border>
      <left/>
      <right/>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s>
  <cellStyleXfs count="8">
    <xf numFmtId="0" fontId="0" fillId="0" borderId="0"/>
    <xf numFmtId="9" fontId="2" fillId="0" borderId="0" applyFont="0" applyFill="0" applyBorder="0" applyAlignment="0" applyProtection="0"/>
    <xf numFmtId="0" fontId="3" fillId="0" borderId="0" applyNumberFormat="0" applyFill="0" applyBorder="0" applyAlignment="0" applyProtection="0"/>
    <xf numFmtId="0" fontId="4" fillId="0" borderId="1" applyNumberFormat="0" applyProtection="0">
      <alignment wrapText="1"/>
    </xf>
    <xf numFmtId="0" fontId="5" fillId="0" borderId="0" applyNumberFormat="0" applyProtection="0">
      <alignment horizontal="left"/>
    </xf>
    <xf numFmtId="0" fontId="4" fillId="0" borderId="2" applyNumberFormat="0" applyProtection="0">
      <alignment wrapText="1"/>
    </xf>
    <xf numFmtId="0" fontId="3" fillId="0" borderId="3" applyNumberFormat="0" applyFont="0" applyProtection="0">
      <alignment wrapText="1"/>
    </xf>
    <xf numFmtId="0" fontId="3" fillId="0" borderId="4" applyNumberFormat="0" applyProtection="0">
      <alignment wrapText="1"/>
    </xf>
  </cellStyleXfs>
  <cellXfs count="12">
    <xf numFmtId="0" fontId="0" fillId="0" borderId="0" xfId="0"/>
    <xf numFmtId="0" fontId="1" fillId="0" borderId="0" xfId="0" applyFont="1"/>
    <xf numFmtId="0" fontId="0" fillId="0" borderId="0" xfId="0" applyAlignment="1">
      <alignment horizontal="left"/>
    </xf>
    <xf numFmtId="0" fontId="1" fillId="0" borderId="0" xfId="0" applyFont="1" applyAlignment="1">
      <alignment wrapText="1"/>
    </xf>
    <xf numFmtId="11" fontId="0" fillId="0" borderId="0" xfId="0" applyNumberFormat="1"/>
    <xf numFmtId="0" fontId="0" fillId="2" borderId="0" xfId="0" applyFill="1"/>
    <xf numFmtId="4" fontId="0" fillId="0" borderId="0" xfId="0" applyNumberFormat="1"/>
    <xf numFmtId="0" fontId="0" fillId="3" borderId="0" xfId="0" applyFill="1"/>
    <xf numFmtId="9" fontId="0" fillId="0" borderId="0" xfId="1" applyFont="1"/>
    <xf numFmtId="0" fontId="0" fillId="4" borderId="0" xfId="0" applyFill="1"/>
    <xf numFmtId="1" fontId="0" fillId="0" borderId="0" xfId="0" applyNumberFormat="1"/>
    <xf numFmtId="0" fontId="1" fillId="5" borderId="0" xfId="0" applyFont="1" applyFill="1"/>
  </cellXfs>
  <cellStyles count="8">
    <cellStyle name="Body: normal cell" xfId="6" xr:uid="{5C273E9F-CB60-47C6-9840-80E15DE60053}"/>
    <cellStyle name="Font: Calibri, 9pt regular" xfId="2" xr:uid="{3D2D0F4E-AFDD-46C2-870C-3DFBD794573F}"/>
    <cellStyle name="Footnotes: top row" xfId="7" xr:uid="{4DFAC53E-0845-4D5D-9D21-65BD6EF91BE4}"/>
    <cellStyle name="Header: bottom row" xfId="3" xr:uid="{FD41C724-A65F-4D03-9D40-441B8514E3CD}"/>
    <cellStyle name="Normal" xfId="0" builtinId="0"/>
    <cellStyle name="Parent row" xfId="5" xr:uid="{ABC2E789-28D4-4D57-B4D9-B4D63CD23C82}"/>
    <cellStyle name="Percent" xfId="1" builtinId="5"/>
    <cellStyle name="Table title" xfId="4" xr:uid="{A1A8BBE9-4261-41BC-83A3-33F597BA4FF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INDOWS/TEMP/USFreight97-9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MeganM/Documents/eps-us/InputData/trans/BNVFE/BAU%20New%20Veh%20Fuel%20Economy.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mmahajan\Documents\eps-us\InputData\trans\BCDTRtSY\BAU%20Cargo%20Dist%20Transported%20Relative%20to%20Start%20Yr.xlsx" TargetMode="External"/><Relationship Id="rId1" Type="http://schemas.openxmlformats.org/officeDocument/2006/relationships/externalLinkPath" Target="/Users/mmahajan/Documents/eps-us/InputData/trans/BCDTRtSY/BAU%20Cargo%20Dist%20Transported%20Relative%20to%20Start%20Y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7"/>
      <sheetName val="AEO 7 (2020)"/>
      <sheetName val="AEO 35"/>
      <sheetName val="AEO 36"/>
      <sheetName val="AEO 38"/>
      <sheetName val="AEO 40"/>
      <sheetName val="AEO 44"/>
      <sheetName val="AEO 47"/>
      <sheetName val="AEO 48"/>
      <sheetName val="AEO 49"/>
      <sheetName val="AEO 49 (2020)"/>
      <sheetName val="psgr LDVs"/>
      <sheetName val="NTS 1-40"/>
      <sheetName val="NRBS 40"/>
      <sheetName val="NAP F28"/>
      <sheetName val="SYFAFE-passenger"/>
      <sheetName val="SYFAFE-freight"/>
      <sheetName val="Calculations Etc"/>
      <sheetName val="BNVFE-LDVs-psgr"/>
      <sheetName val="BNVFE-LDVs-frgt"/>
      <sheetName val="BNVFE-HDVs-psgr"/>
      <sheetName val="BNVFE-HDVs-frgt"/>
      <sheetName val="BNVFE-aircraft-psgr"/>
      <sheetName val="BNVFE-aircraft-frgt"/>
      <sheetName val="BNVFE-rail-psgr"/>
      <sheetName val="BNVFE-rail-frgt"/>
      <sheetName val="BNVFE-ships-psgr"/>
      <sheetName val="BNVFE-ships-frgt"/>
      <sheetName val="BNVFE-motorbikes-psgr"/>
      <sheetName val="BNVFE-motorbikes-frgt"/>
      <sheetName val="BNVFE_data for BHNVFEAL"/>
    </sheetNames>
    <sheetDataSet>
      <sheetData sheetId="0">
        <row r="136">
          <cell r="B136">
            <v>2019</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EPA_Table 3-13"/>
      <sheetName val="AEO 2021 Table 7"/>
      <sheetName val="AEO 2021 Table 35"/>
      <sheetName val="AEO 2021 Table 46"/>
      <sheetName val="AEO 2021 Table 47"/>
      <sheetName val="AEO 2021 Table 49"/>
      <sheetName val="AEO 2022 Table 7"/>
      <sheetName val="AEO 2022 Table 35 Raw"/>
      <sheetName val="AEO 2022 Table 35"/>
      <sheetName val="AEO 2022 Table 46 Raw"/>
      <sheetName val="AEO 2022 Table 46"/>
      <sheetName val="AEO 2022 Table 47 Raw"/>
      <sheetName val="AEO 2022 Table 47"/>
      <sheetName val="AEO 2022 Table 49 Raw"/>
      <sheetName val="AEO 2022 Table 49"/>
      <sheetName val="AEO 2023 Table 7"/>
      <sheetName val="AEO 2023 Table 35 Raw"/>
      <sheetName val="AEO 2023 Table 35"/>
      <sheetName val="AEO 2023 Table 46 Raw"/>
      <sheetName val="AEO 2023 Table 46"/>
      <sheetName val="AEO 2023 Table 47 Raw"/>
      <sheetName val="AEO 2023 Table 47"/>
      <sheetName val="AEO 2023 Table 49 Raw"/>
      <sheetName val="AEO 2023 Table 49"/>
      <sheetName val="calibration multiplier"/>
      <sheetName val="BCDTRtSY-psgr"/>
      <sheetName val="BCDTRtSY-frgt"/>
    </sheetNames>
    <sheetDataSet>
      <sheetData sheetId="0"/>
      <sheetData sheetId="1"/>
      <sheetData sheetId="2">
        <row r="1">
          <cell r="D1">
            <v>2021</v>
          </cell>
          <cell r="E1">
            <v>2022</v>
          </cell>
          <cell r="F1">
            <v>2023</v>
          </cell>
          <cell r="G1">
            <v>2024</v>
          </cell>
          <cell r="H1">
            <v>2025</v>
          </cell>
          <cell r="I1">
            <v>2026</v>
          </cell>
          <cell r="J1">
            <v>2027</v>
          </cell>
          <cell r="K1">
            <v>2028</v>
          </cell>
          <cell r="L1">
            <v>2029</v>
          </cell>
          <cell r="M1">
            <v>2030</v>
          </cell>
          <cell r="N1">
            <v>2031</v>
          </cell>
          <cell r="O1">
            <v>2032</v>
          </cell>
          <cell r="P1">
            <v>2033</v>
          </cell>
          <cell r="Q1">
            <v>2034</v>
          </cell>
          <cell r="R1">
            <v>2035</v>
          </cell>
          <cell r="S1">
            <v>2036</v>
          </cell>
          <cell r="T1">
            <v>2037</v>
          </cell>
          <cell r="U1">
            <v>2038</v>
          </cell>
          <cell r="V1">
            <v>2039</v>
          </cell>
          <cell r="W1">
            <v>2040</v>
          </cell>
          <cell r="X1">
            <v>2041</v>
          </cell>
          <cell r="Y1">
            <v>2042</v>
          </cell>
          <cell r="Z1">
            <v>2043</v>
          </cell>
          <cell r="AA1">
            <v>2044</v>
          </cell>
          <cell r="AB1">
            <v>2045</v>
          </cell>
          <cell r="AC1">
            <v>2046</v>
          </cell>
          <cell r="AD1">
            <v>2047</v>
          </cell>
          <cell r="AE1">
            <v>2048</v>
          </cell>
          <cell r="AF1">
            <v>2049</v>
          </cell>
          <cell r="AG1">
            <v>2050</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82137-6F01-4109-8226-D4C6F3731BA9}">
  <dimension ref="A1:B16"/>
  <sheetViews>
    <sheetView tabSelected="1" workbookViewId="0">
      <selection activeCell="A17" sqref="A17"/>
    </sheetView>
  </sheetViews>
  <sheetFormatPr defaultRowHeight="15" x14ac:dyDescent="0.25"/>
  <cols>
    <col min="2" max="2" width="101.28515625" customWidth="1"/>
  </cols>
  <sheetData>
    <row r="1" spans="1:2" x14ac:dyDescent="0.25">
      <c r="A1" s="1" t="s">
        <v>54</v>
      </c>
    </row>
    <row r="3" spans="1:2" x14ac:dyDescent="0.25">
      <c r="A3" s="1" t="s">
        <v>0</v>
      </c>
      <c r="B3" s="11" t="s">
        <v>53</v>
      </c>
    </row>
    <row r="4" spans="1:2" x14ac:dyDescent="0.25">
      <c r="B4" t="s">
        <v>55</v>
      </c>
    </row>
    <row r="5" spans="1:2" x14ac:dyDescent="0.25">
      <c r="B5" s="2">
        <v>2023</v>
      </c>
    </row>
    <row r="6" spans="1:2" x14ac:dyDescent="0.25">
      <c r="B6" t="s">
        <v>56</v>
      </c>
    </row>
    <row r="7" spans="1:2" x14ac:dyDescent="0.25">
      <c r="B7" t="s">
        <v>57</v>
      </c>
    </row>
    <row r="8" spans="1:2" x14ac:dyDescent="0.25">
      <c r="B8" t="s">
        <v>58</v>
      </c>
    </row>
    <row r="10" spans="1:2" x14ac:dyDescent="0.25">
      <c r="B10" s="11" t="s">
        <v>59</v>
      </c>
    </row>
    <row r="11" spans="1:2" x14ac:dyDescent="0.25">
      <c r="B11" t="s">
        <v>60</v>
      </c>
    </row>
    <row r="13" spans="1:2" x14ac:dyDescent="0.25">
      <c r="A13" s="1" t="s">
        <v>1</v>
      </c>
    </row>
    <row r="14" spans="1:2" x14ac:dyDescent="0.25">
      <c r="A14" t="s">
        <v>61</v>
      </c>
    </row>
    <row r="15" spans="1:2" x14ac:dyDescent="0.25">
      <c r="A15" t="s">
        <v>62</v>
      </c>
    </row>
    <row r="16" spans="1:2" x14ac:dyDescent="0.25">
      <c r="A16"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1E1EE-453D-46CB-89FF-C3ACACE47440}">
  <dimension ref="A1:N63"/>
  <sheetViews>
    <sheetView topLeftCell="A10" workbookViewId="0">
      <selection activeCell="A30" sqref="A30:D30"/>
    </sheetView>
  </sheetViews>
  <sheetFormatPr defaultRowHeight="15" x14ac:dyDescent="0.25"/>
  <cols>
    <col min="1" max="1" width="50.140625" customWidth="1"/>
    <col min="2" max="3" width="41.28515625" customWidth="1"/>
  </cols>
  <sheetData>
    <row r="1" spans="1:14" x14ac:dyDescent="0.25">
      <c r="A1" t="s">
        <v>10</v>
      </c>
    </row>
    <row r="3" spans="1:14" x14ac:dyDescent="0.25">
      <c r="A3" t="s">
        <v>11</v>
      </c>
      <c r="B3">
        <v>2019</v>
      </c>
      <c r="C3">
        <v>2020</v>
      </c>
      <c r="D3">
        <v>2021</v>
      </c>
    </row>
    <row r="4" spans="1:14" x14ac:dyDescent="0.25">
      <c r="A4" s="1" t="s">
        <v>12</v>
      </c>
      <c r="B4" s="6">
        <v>1087</v>
      </c>
      <c r="C4">
        <v>937</v>
      </c>
      <c r="D4" s="6">
        <v>1029</v>
      </c>
    </row>
    <row r="5" spans="1:14" x14ac:dyDescent="0.25">
      <c r="A5" s="7" t="s">
        <v>13</v>
      </c>
      <c r="B5">
        <v>380</v>
      </c>
      <c r="C5">
        <v>328</v>
      </c>
      <c r="D5">
        <v>361</v>
      </c>
      <c r="J5" s="6"/>
    </row>
    <row r="6" spans="1:14" x14ac:dyDescent="0.25">
      <c r="A6" s="7" t="s">
        <v>14</v>
      </c>
      <c r="B6">
        <v>659</v>
      </c>
      <c r="C6">
        <v>566</v>
      </c>
      <c r="D6">
        <v>620</v>
      </c>
    </row>
    <row r="7" spans="1:14" x14ac:dyDescent="0.25">
      <c r="A7" t="s">
        <v>15</v>
      </c>
      <c r="B7">
        <v>27</v>
      </c>
      <c r="C7">
        <v>24</v>
      </c>
      <c r="D7">
        <v>27</v>
      </c>
    </row>
    <row r="8" spans="1:14" x14ac:dyDescent="0.25">
      <c r="A8" t="s">
        <v>16</v>
      </c>
      <c r="B8">
        <v>3</v>
      </c>
      <c r="C8">
        <v>3</v>
      </c>
      <c r="D8">
        <v>3</v>
      </c>
    </row>
    <row r="9" spans="1:14" x14ac:dyDescent="0.25">
      <c r="A9" t="s">
        <v>17</v>
      </c>
      <c r="B9">
        <v>7</v>
      </c>
      <c r="C9">
        <v>7</v>
      </c>
      <c r="D9">
        <v>7</v>
      </c>
    </row>
    <row r="10" spans="1:14" x14ac:dyDescent="0.25">
      <c r="A10" t="s">
        <v>18</v>
      </c>
      <c r="B10">
        <v>11</v>
      </c>
      <c r="C10">
        <v>10</v>
      </c>
      <c r="D10">
        <v>11</v>
      </c>
    </row>
    <row r="11" spans="1:14" x14ac:dyDescent="0.25">
      <c r="A11" s="1" t="s">
        <v>19</v>
      </c>
      <c r="B11">
        <v>484</v>
      </c>
      <c r="C11">
        <v>455</v>
      </c>
      <c r="D11">
        <v>488</v>
      </c>
    </row>
    <row r="12" spans="1:14" x14ac:dyDescent="0.25">
      <c r="A12" s="7" t="s">
        <v>13</v>
      </c>
      <c r="B12">
        <v>3</v>
      </c>
      <c r="C12">
        <v>3</v>
      </c>
      <c r="D12">
        <v>3</v>
      </c>
    </row>
    <row r="13" spans="1:14" x14ac:dyDescent="0.25">
      <c r="A13" s="7" t="s">
        <v>14</v>
      </c>
      <c r="B13">
        <v>31</v>
      </c>
      <c r="C13">
        <v>30</v>
      </c>
      <c r="D13">
        <v>33</v>
      </c>
      <c r="M13" s="8"/>
      <c r="N13" s="8"/>
    </row>
    <row r="14" spans="1:14" x14ac:dyDescent="0.25">
      <c r="A14" t="s">
        <v>15</v>
      </c>
      <c r="B14">
        <v>373</v>
      </c>
      <c r="C14">
        <v>353</v>
      </c>
      <c r="D14">
        <v>380</v>
      </c>
    </row>
    <row r="15" spans="1:14" x14ac:dyDescent="0.25">
      <c r="A15" t="s">
        <v>16</v>
      </c>
      <c r="B15">
        <v>21</v>
      </c>
      <c r="C15">
        <v>20</v>
      </c>
      <c r="D15">
        <v>21</v>
      </c>
    </row>
    <row r="16" spans="1:14" x14ac:dyDescent="0.25">
      <c r="A16" t="s">
        <v>20</v>
      </c>
      <c r="B16">
        <v>36</v>
      </c>
      <c r="C16">
        <v>31</v>
      </c>
      <c r="D16">
        <v>32</v>
      </c>
    </row>
    <row r="17" spans="1:4" x14ac:dyDescent="0.25">
      <c r="A17" t="s">
        <v>18</v>
      </c>
      <c r="B17">
        <v>3</v>
      </c>
      <c r="C17">
        <v>3</v>
      </c>
      <c r="D17">
        <v>3</v>
      </c>
    </row>
    <row r="18" spans="1:4" x14ac:dyDescent="0.25">
      <c r="A18" t="s">
        <v>21</v>
      </c>
      <c r="B18">
        <v>7</v>
      </c>
      <c r="C18">
        <v>8</v>
      </c>
      <c r="D18">
        <v>8</v>
      </c>
    </row>
    <row r="19" spans="1:4" x14ac:dyDescent="0.25">
      <c r="A19" s="9" t="s">
        <v>22</v>
      </c>
      <c r="B19" s="9">
        <v>10</v>
      </c>
      <c r="C19" s="9">
        <v>8</v>
      </c>
      <c r="D19" s="9">
        <v>7</v>
      </c>
    </row>
    <row r="20" spans="1:4" x14ac:dyDescent="0.25">
      <c r="A20" s="1" t="s">
        <v>23</v>
      </c>
      <c r="B20">
        <v>259</v>
      </c>
      <c r="C20">
        <v>160</v>
      </c>
      <c r="D20">
        <v>203</v>
      </c>
    </row>
    <row r="21" spans="1:4" x14ac:dyDescent="0.25">
      <c r="A21" t="s">
        <v>24</v>
      </c>
      <c r="B21">
        <v>137</v>
      </c>
      <c r="C21">
        <v>91</v>
      </c>
      <c r="D21">
        <v>119</v>
      </c>
    </row>
    <row r="22" spans="1:4" x14ac:dyDescent="0.25">
      <c r="A22" t="s">
        <v>25</v>
      </c>
      <c r="B22">
        <v>12</v>
      </c>
      <c r="C22">
        <v>12</v>
      </c>
      <c r="D22">
        <v>13</v>
      </c>
    </row>
    <row r="23" spans="1:4" x14ac:dyDescent="0.25">
      <c r="A23" t="s">
        <v>26</v>
      </c>
      <c r="B23">
        <v>31</v>
      </c>
      <c r="C23">
        <v>18</v>
      </c>
      <c r="D23">
        <v>21</v>
      </c>
    </row>
    <row r="24" spans="1:4" x14ac:dyDescent="0.25">
      <c r="A24" s="9" t="s">
        <v>22</v>
      </c>
      <c r="B24" s="9">
        <v>78</v>
      </c>
      <c r="C24" s="9">
        <v>40</v>
      </c>
      <c r="D24" s="9">
        <v>51</v>
      </c>
    </row>
    <row r="25" spans="1:4" x14ac:dyDescent="0.25">
      <c r="A25" s="9" t="s">
        <v>27</v>
      </c>
      <c r="B25" s="9">
        <v>75</v>
      </c>
      <c r="C25" s="9">
        <v>37</v>
      </c>
      <c r="D25" s="9">
        <v>48</v>
      </c>
    </row>
    <row r="26" spans="1:4" x14ac:dyDescent="0.25">
      <c r="A26" s="1" t="s">
        <v>28</v>
      </c>
      <c r="B26">
        <v>2</v>
      </c>
      <c r="C26">
        <v>1</v>
      </c>
      <c r="D26">
        <v>1</v>
      </c>
    </row>
    <row r="27" spans="1:4" x14ac:dyDescent="0.25">
      <c r="A27" t="s">
        <v>26</v>
      </c>
      <c r="B27">
        <v>2</v>
      </c>
      <c r="C27">
        <v>1</v>
      </c>
      <c r="D27">
        <v>1</v>
      </c>
    </row>
    <row r="28" spans="1:4" x14ac:dyDescent="0.25">
      <c r="A28" s="1" t="s">
        <v>29</v>
      </c>
      <c r="B28">
        <v>40</v>
      </c>
      <c r="C28">
        <v>29</v>
      </c>
      <c r="D28">
        <v>46</v>
      </c>
    </row>
    <row r="29" spans="1:4" x14ac:dyDescent="0.25">
      <c r="A29" t="s">
        <v>30</v>
      </c>
      <c r="B29">
        <v>14</v>
      </c>
      <c r="C29">
        <v>7</v>
      </c>
      <c r="D29">
        <v>24</v>
      </c>
    </row>
    <row r="30" spans="1:4" x14ac:dyDescent="0.25">
      <c r="A30" s="9" t="s">
        <v>22</v>
      </c>
      <c r="B30" s="9">
        <v>25</v>
      </c>
      <c r="C30" s="9">
        <v>22</v>
      </c>
      <c r="D30" s="9">
        <v>22</v>
      </c>
    </row>
    <row r="31" spans="1:4" x14ac:dyDescent="0.25">
      <c r="A31" s="1" t="s">
        <v>31</v>
      </c>
      <c r="B31">
        <v>59</v>
      </c>
      <c r="C31">
        <v>59</v>
      </c>
      <c r="D31">
        <v>65</v>
      </c>
    </row>
    <row r="32" spans="1:4" x14ac:dyDescent="0.25">
      <c r="A32" s="7" t="s">
        <v>13</v>
      </c>
      <c r="B32">
        <v>0</v>
      </c>
      <c r="C32">
        <v>0</v>
      </c>
      <c r="D32">
        <v>0</v>
      </c>
    </row>
    <row r="33" spans="1:4" x14ac:dyDescent="0.25">
      <c r="A33" s="7" t="s">
        <v>14</v>
      </c>
      <c r="B33">
        <v>0</v>
      </c>
      <c r="C33">
        <v>0</v>
      </c>
      <c r="D33">
        <v>0</v>
      </c>
    </row>
    <row r="34" spans="1:4" x14ac:dyDescent="0.25">
      <c r="A34" t="s">
        <v>32</v>
      </c>
      <c r="B34">
        <v>0</v>
      </c>
      <c r="C34">
        <v>0</v>
      </c>
      <c r="D34">
        <v>0</v>
      </c>
    </row>
    <row r="35" spans="1:4" x14ac:dyDescent="0.25">
      <c r="A35" t="s">
        <v>16</v>
      </c>
      <c r="B35">
        <v>1</v>
      </c>
      <c r="C35">
        <v>1</v>
      </c>
      <c r="D35">
        <v>1</v>
      </c>
    </row>
    <row r="36" spans="1:4" x14ac:dyDescent="0.25">
      <c r="A36" t="s">
        <v>33</v>
      </c>
      <c r="B36">
        <v>58</v>
      </c>
      <c r="C36">
        <v>58</v>
      </c>
      <c r="D36">
        <v>64</v>
      </c>
    </row>
    <row r="37" spans="1:4" x14ac:dyDescent="0.25">
      <c r="A37" s="1" t="s">
        <v>34</v>
      </c>
      <c r="B37">
        <v>1</v>
      </c>
      <c r="C37">
        <v>0</v>
      </c>
      <c r="D37">
        <v>0</v>
      </c>
    </row>
    <row r="38" spans="1:4" x14ac:dyDescent="0.25">
      <c r="A38" s="7" t="s">
        <v>13</v>
      </c>
      <c r="B38">
        <v>0</v>
      </c>
      <c r="C38">
        <v>0</v>
      </c>
      <c r="D38">
        <v>0</v>
      </c>
    </row>
    <row r="39" spans="1:4" x14ac:dyDescent="0.25">
      <c r="A39" s="7" t="s">
        <v>14</v>
      </c>
      <c r="B39">
        <v>0</v>
      </c>
      <c r="C39">
        <v>0</v>
      </c>
      <c r="D39">
        <v>0</v>
      </c>
    </row>
    <row r="40" spans="1:4" x14ac:dyDescent="0.25">
      <c r="A40" t="s">
        <v>15</v>
      </c>
      <c r="B40">
        <v>0</v>
      </c>
      <c r="C40">
        <v>0</v>
      </c>
      <c r="D40">
        <v>0</v>
      </c>
    </row>
    <row r="41" spans="1:4" x14ac:dyDescent="0.25">
      <c r="A41" t="s">
        <v>16</v>
      </c>
      <c r="B41">
        <v>0</v>
      </c>
      <c r="C41">
        <v>0</v>
      </c>
      <c r="D41">
        <v>0</v>
      </c>
    </row>
    <row r="42" spans="1:4" x14ac:dyDescent="0.25">
      <c r="A42" s="1" t="s">
        <v>35</v>
      </c>
      <c r="B42">
        <v>5</v>
      </c>
      <c r="C42">
        <v>4</v>
      </c>
      <c r="D42">
        <v>5</v>
      </c>
    </row>
    <row r="43" spans="1:4" x14ac:dyDescent="0.25">
      <c r="A43" t="s">
        <v>13</v>
      </c>
      <c r="B43">
        <v>1</v>
      </c>
      <c r="C43">
        <v>1</v>
      </c>
      <c r="D43">
        <v>2</v>
      </c>
    </row>
    <row r="44" spans="1:4" x14ac:dyDescent="0.25">
      <c r="A44" t="s">
        <v>14</v>
      </c>
      <c r="B44">
        <v>0</v>
      </c>
      <c r="C44">
        <v>0</v>
      </c>
      <c r="D44">
        <v>1</v>
      </c>
    </row>
    <row r="45" spans="1:4" x14ac:dyDescent="0.25">
      <c r="A45" t="s">
        <v>16</v>
      </c>
      <c r="B45">
        <v>0</v>
      </c>
      <c r="C45">
        <v>0</v>
      </c>
      <c r="D45">
        <v>0</v>
      </c>
    </row>
    <row r="46" spans="1:4" x14ac:dyDescent="0.25">
      <c r="A46" t="s">
        <v>20</v>
      </c>
      <c r="B46">
        <v>3</v>
      </c>
      <c r="C46">
        <v>2</v>
      </c>
      <c r="D46">
        <v>2</v>
      </c>
    </row>
    <row r="47" spans="1:4" x14ac:dyDescent="0.25">
      <c r="A47" t="s">
        <v>36</v>
      </c>
      <c r="B47">
        <v>78.7</v>
      </c>
      <c r="C47">
        <v>68.099999999999994</v>
      </c>
      <c r="D47" s="6">
        <v>75.400000000000006</v>
      </c>
    </row>
    <row r="48" spans="1:4" x14ac:dyDescent="0.25">
      <c r="A48" t="s">
        <v>37</v>
      </c>
      <c r="B48">
        <v>114</v>
      </c>
      <c r="C48">
        <v>70</v>
      </c>
      <c r="D48">
        <v>80</v>
      </c>
    </row>
    <row r="49" spans="1:4" x14ac:dyDescent="0.25">
      <c r="A49" t="s">
        <v>38</v>
      </c>
      <c r="B49">
        <v>78.7</v>
      </c>
      <c r="C49">
        <v>68.099999999999994</v>
      </c>
      <c r="D49">
        <v>75.400000000000006</v>
      </c>
    </row>
    <row r="50" spans="1:4" x14ac:dyDescent="0.25">
      <c r="A50" t="s">
        <v>39</v>
      </c>
      <c r="B50">
        <v>17.100000000000001</v>
      </c>
      <c r="C50">
        <v>17.7</v>
      </c>
      <c r="D50">
        <v>16.100000000000001</v>
      </c>
    </row>
    <row r="51" spans="1:4" x14ac:dyDescent="0.25">
      <c r="A51" t="s">
        <v>40</v>
      </c>
    </row>
    <row r="52" spans="1:4" x14ac:dyDescent="0.25">
      <c r="A52" t="s">
        <v>41</v>
      </c>
    </row>
    <row r="53" spans="1:4" x14ac:dyDescent="0.25">
      <c r="A53" t="s">
        <v>42</v>
      </c>
    </row>
    <row r="54" spans="1:4" x14ac:dyDescent="0.25">
      <c r="A54" t="s">
        <v>43</v>
      </c>
    </row>
    <row r="55" spans="1:4" x14ac:dyDescent="0.25">
      <c r="A55" t="s">
        <v>44</v>
      </c>
    </row>
    <row r="56" spans="1:4" x14ac:dyDescent="0.25">
      <c r="A56" t="s">
        <v>45</v>
      </c>
    </row>
    <row r="57" spans="1:4" x14ac:dyDescent="0.25">
      <c r="A57" t="s">
        <v>46</v>
      </c>
    </row>
    <row r="58" spans="1:4" x14ac:dyDescent="0.25">
      <c r="A58" t="s">
        <v>47</v>
      </c>
    </row>
    <row r="59" spans="1:4" x14ac:dyDescent="0.25">
      <c r="A59" t="s">
        <v>48</v>
      </c>
    </row>
    <row r="60" spans="1:4" x14ac:dyDescent="0.25">
      <c r="A60" t="s">
        <v>49</v>
      </c>
    </row>
    <row r="61" spans="1:4" x14ac:dyDescent="0.25">
      <c r="A61" t="s">
        <v>50</v>
      </c>
    </row>
    <row r="62" spans="1:4" x14ac:dyDescent="0.25">
      <c r="A62" t="s">
        <v>51</v>
      </c>
    </row>
    <row r="63" spans="1:4" x14ac:dyDescent="0.25">
      <c r="A63"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FF572-820F-401B-B389-42D396D6F322}">
  <dimension ref="A1:AF7"/>
  <sheetViews>
    <sheetView workbookViewId="0">
      <selection activeCell="I35" sqref="I35"/>
    </sheetView>
  </sheetViews>
  <sheetFormatPr defaultRowHeight="15" x14ac:dyDescent="0.25"/>
  <cols>
    <col min="1" max="1" width="16.5703125" customWidth="1"/>
    <col min="3" max="3" width="12" bestFit="1" customWidth="1"/>
    <col min="7" max="7" width="12" bestFit="1" customWidth="1"/>
  </cols>
  <sheetData>
    <row r="1" spans="1:32" ht="75" x14ac:dyDescent="0.25">
      <c r="A1" s="3" t="s">
        <v>2</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3</v>
      </c>
      <c r="B2">
        <v>1</v>
      </c>
      <c r="C2">
        <v>1.0451900749195433</v>
      </c>
      <c r="D2">
        <v>1.0815866821748035</v>
      </c>
      <c r="E2">
        <v>1.1036729271557568</v>
      </c>
      <c r="F2">
        <v>1.1117174850298468</v>
      </c>
      <c r="G2">
        <v>1.1158461471969614</v>
      </c>
      <c r="H2">
        <v>1.1237880830323723</v>
      </c>
      <c r="I2">
        <v>1.1343237132465265</v>
      </c>
      <c r="J2">
        <v>1.1440709635093038</v>
      </c>
      <c r="K2">
        <v>1.1516846012578073</v>
      </c>
      <c r="L2">
        <v>1.157493388665265</v>
      </c>
      <c r="M2">
        <v>1.1624124739047637</v>
      </c>
      <c r="N2">
        <v>1.1665500518548182</v>
      </c>
      <c r="O2">
        <v>1.1725252636600967</v>
      </c>
      <c r="P2">
        <v>1.1801556180261137</v>
      </c>
      <c r="Q2">
        <v>1.1871242682255987</v>
      </c>
      <c r="R2">
        <v>1.192785855440476</v>
      </c>
      <c r="S2">
        <v>1.1993655628828863</v>
      </c>
      <c r="T2">
        <v>1.2067901155071634</v>
      </c>
      <c r="U2">
        <v>1.2142706692756093</v>
      </c>
      <c r="V2">
        <v>1.2228153360789373</v>
      </c>
      <c r="W2">
        <v>1.2315711910685154</v>
      </c>
      <c r="X2">
        <v>1.2407023370693648</v>
      </c>
      <c r="Y2">
        <v>1.2495704727990735</v>
      </c>
      <c r="Z2">
        <v>1.2587539045907352</v>
      </c>
      <c r="AA2">
        <v>1.2685165716489295</v>
      </c>
      <c r="AB2">
        <v>1.2798597132024367</v>
      </c>
      <c r="AC2">
        <v>1.292037298317847</v>
      </c>
      <c r="AD2">
        <v>1.3046009473335485</v>
      </c>
      <c r="AE2">
        <v>1.3173299061791035</v>
      </c>
      <c r="AF2">
        <v>1.3312213286020753</v>
      </c>
    </row>
    <row r="3" spans="1:32" x14ac:dyDescent="0.25">
      <c r="A3" t="s">
        <v>4</v>
      </c>
      <c r="B3">
        <v>1</v>
      </c>
      <c r="C3">
        <v>1.3645735665050851</v>
      </c>
      <c r="D3">
        <v>1.6199185930975935</v>
      </c>
      <c r="E3">
        <v>1.7252488517852846</v>
      </c>
      <c r="F3">
        <v>1.7851248277020171</v>
      </c>
      <c r="G3">
        <v>1.8222647167241603</v>
      </c>
      <c r="H3">
        <v>1.8493618270108403</v>
      </c>
      <c r="I3">
        <v>1.8696915165647472</v>
      </c>
      <c r="J3">
        <v>1.8852167568864497</v>
      </c>
      <c r="K3">
        <v>1.896820743906322</v>
      </c>
      <c r="L3">
        <v>1.9053617756826353</v>
      </c>
      <c r="M3">
        <v>1.9112315990462188</v>
      </c>
      <c r="N3">
        <v>1.9159530922981753</v>
      </c>
      <c r="O3">
        <v>1.9201516933091749</v>
      </c>
      <c r="P3">
        <v>1.9242515521473793</v>
      </c>
      <c r="Q3">
        <v>1.9275480599554053</v>
      </c>
      <c r="R3">
        <v>1.9303780349993738</v>
      </c>
      <c r="S3">
        <v>1.9328404779394424</v>
      </c>
      <c r="T3">
        <v>1.933982050452856</v>
      </c>
      <c r="U3">
        <v>1.9344470415244257</v>
      </c>
      <c r="V3">
        <v>1.9344416871433279</v>
      </c>
      <c r="W3">
        <v>1.9339579557379165</v>
      </c>
      <c r="X3">
        <v>1.933225605647432</v>
      </c>
      <c r="Y3">
        <v>1.931809353383706</v>
      </c>
      <c r="Z3">
        <v>1.9304309972137832</v>
      </c>
      <c r="AA3">
        <v>1.928786685242061</v>
      </c>
      <c r="AB3">
        <v>1.9276869599864332</v>
      </c>
      <c r="AC3">
        <v>1.9257874009751066</v>
      </c>
      <c r="AD3">
        <v>1.9240478641050693</v>
      </c>
      <c r="AE3">
        <v>1.9219675762683122</v>
      </c>
      <c r="AF3">
        <v>1.9201542320243503</v>
      </c>
    </row>
    <row r="4" spans="1:32" x14ac:dyDescent="0.25">
      <c r="A4" t="s">
        <v>5</v>
      </c>
      <c r="B4">
        <v>1</v>
      </c>
      <c r="C4" s="4">
        <v>1.3893952626430246</v>
      </c>
      <c r="D4" s="4">
        <v>1.700437731149564</v>
      </c>
      <c r="E4" s="4">
        <v>1.8250277467585081</v>
      </c>
      <c r="F4" s="4">
        <v>1.8511366838530299</v>
      </c>
      <c r="G4" s="4">
        <v>1.8547210128957725</v>
      </c>
      <c r="H4" s="4">
        <v>1.8782527276183285</v>
      </c>
      <c r="I4" s="4">
        <v>1.9015065779702727</v>
      </c>
      <c r="J4" s="4">
        <v>1.9199044754349264</v>
      </c>
      <c r="K4" s="4">
        <v>1.9335889923421881</v>
      </c>
      <c r="L4" s="4">
        <v>1.9431929071605056</v>
      </c>
      <c r="M4" s="4">
        <v>1.9528059223403054</v>
      </c>
      <c r="N4" s="4">
        <v>1.9680666218564105</v>
      </c>
      <c r="O4" s="4">
        <v>1.9841506007413381</v>
      </c>
      <c r="P4" s="4">
        <v>1.998683878029575</v>
      </c>
      <c r="Q4" s="4">
        <v>2.0159873053532147</v>
      </c>
      <c r="R4" s="4">
        <v>2.038374801291984</v>
      </c>
      <c r="S4" s="4">
        <v>2.0651116633288278</v>
      </c>
      <c r="T4" s="4">
        <v>2.0931874918851925</v>
      </c>
      <c r="U4" s="4">
        <v>2.1225003629124704</v>
      </c>
      <c r="V4" s="4">
        <v>2.1565696895414921</v>
      </c>
      <c r="W4" s="4">
        <v>2.1891847784055418</v>
      </c>
      <c r="X4" s="4">
        <v>2.2223677298261264</v>
      </c>
      <c r="Y4" s="4">
        <v>2.2560554479636301</v>
      </c>
      <c r="Z4" s="4">
        <v>2.2896570160124297</v>
      </c>
      <c r="AA4" s="4">
        <v>2.3223631084913086</v>
      </c>
      <c r="AB4" s="4">
        <v>2.3542234740430406</v>
      </c>
      <c r="AC4" s="4">
        <v>2.3883825909053606</v>
      </c>
      <c r="AD4" s="4">
        <v>2.4228826679779072</v>
      </c>
      <c r="AE4" s="4">
        <v>2.4568858653134864</v>
      </c>
      <c r="AF4" s="4">
        <v>2.49480828499438</v>
      </c>
    </row>
    <row r="5" spans="1:32" x14ac:dyDescent="0.25">
      <c r="A5" t="s">
        <v>6</v>
      </c>
      <c r="B5">
        <v>1</v>
      </c>
      <c r="C5">
        <v>1.1734847796769108</v>
      </c>
      <c r="D5">
        <v>1.2072131200849379</v>
      </c>
      <c r="E5">
        <v>1.2827129900925454</v>
      </c>
      <c r="F5">
        <v>1.3241166884762345</v>
      </c>
      <c r="G5">
        <v>1.3498302730256735</v>
      </c>
      <c r="H5">
        <v>1.3864384294996712</v>
      </c>
      <c r="I5">
        <v>1.4194206552225306</v>
      </c>
      <c r="J5">
        <v>1.4471955362710813</v>
      </c>
      <c r="K5">
        <v>1.4677335333758472</v>
      </c>
      <c r="L5">
        <v>1.482059848401478</v>
      </c>
      <c r="M5">
        <v>1.4923316101932618</v>
      </c>
      <c r="N5">
        <v>1.5071075323022687</v>
      </c>
      <c r="O5">
        <v>1.5245028051285081</v>
      </c>
      <c r="P5">
        <v>1.5443782655282441</v>
      </c>
      <c r="Q5">
        <v>1.5612564121170531</v>
      </c>
      <c r="R5">
        <v>1.57780749528287</v>
      </c>
      <c r="S5">
        <v>1.5942365153516773</v>
      </c>
      <c r="T5">
        <v>1.6113708422658051</v>
      </c>
      <c r="U5">
        <v>1.6279976942569312</v>
      </c>
      <c r="V5">
        <v>1.6470498695030158</v>
      </c>
      <c r="W5">
        <v>1.6646567504016307</v>
      </c>
      <c r="X5">
        <v>1.6827556481013823</v>
      </c>
      <c r="Y5">
        <v>1.6982833315152019</v>
      </c>
      <c r="Z5">
        <v>1.7157050353270147</v>
      </c>
      <c r="AA5">
        <v>1.7326846608816446</v>
      </c>
      <c r="AB5">
        <v>1.7567740213206746</v>
      </c>
      <c r="AC5">
        <v>1.776543117026953</v>
      </c>
      <c r="AD5">
        <v>1.7983111961815075</v>
      </c>
      <c r="AE5">
        <v>1.817950619870687</v>
      </c>
      <c r="AF5">
        <v>1.8422634823256001</v>
      </c>
    </row>
    <row r="6" spans="1:32" x14ac:dyDescent="0.25">
      <c r="A6" t="s">
        <v>7</v>
      </c>
      <c r="B6">
        <v>1</v>
      </c>
      <c r="C6">
        <v>1.0343581208711545</v>
      </c>
      <c r="D6">
        <v>1.0355272159201134</v>
      </c>
      <c r="E6">
        <v>1.0167706429512249</v>
      </c>
      <c r="F6">
        <v>0.99962731904552837</v>
      </c>
      <c r="G6">
        <v>0.98906972707501606</v>
      </c>
      <c r="H6">
        <v>0.98435250513074468</v>
      </c>
      <c r="I6">
        <v>0.97967612493490852</v>
      </c>
      <c r="J6">
        <v>0.97373875575613389</v>
      </c>
      <c r="K6">
        <v>0.96595840267921862</v>
      </c>
      <c r="L6">
        <v>0.95673837796996086</v>
      </c>
      <c r="M6">
        <v>0.94792166552650126</v>
      </c>
      <c r="N6">
        <v>0.94174435107566956</v>
      </c>
      <c r="O6">
        <v>0.93736917877454329</v>
      </c>
      <c r="P6">
        <v>0.93312163693727723</v>
      </c>
      <c r="Q6">
        <v>0.92913956646484031</v>
      </c>
      <c r="R6">
        <v>0.92634190669702576</v>
      </c>
      <c r="S6">
        <v>0.9245857115143099</v>
      </c>
      <c r="T6">
        <v>0.92274783283472361</v>
      </c>
      <c r="U6">
        <v>0.92089463849947406</v>
      </c>
      <c r="V6">
        <v>0.92044537926668646</v>
      </c>
      <c r="W6">
        <v>0.91976127998039592</v>
      </c>
      <c r="X6">
        <v>0.91887807717048375</v>
      </c>
      <c r="Y6">
        <v>0.91798976914201702</v>
      </c>
      <c r="Z6">
        <v>0.91667772797353453</v>
      </c>
      <c r="AA6">
        <v>0.9150797945660053</v>
      </c>
      <c r="AB6">
        <v>0.91357886031100988</v>
      </c>
      <c r="AC6">
        <v>0.91244550179193173</v>
      </c>
      <c r="AD6">
        <v>0.91123556499453751</v>
      </c>
      <c r="AE6">
        <v>0.9098928925147286</v>
      </c>
      <c r="AF6">
        <v>0.90952531677881132</v>
      </c>
    </row>
    <row r="7" spans="1:32" x14ac:dyDescent="0.25">
      <c r="A7" t="s">
        <v>8</v>
      </c>
      <c r="B7">
        <v>5.9197965948418343</v>
      </c>
      <c r="C7">
        <v>5.8826077984981948</v>
      </c>
      <c r="D7">
        <v>5.8680367114071776</v>
      </c>
      <c r="E7">
        <v>5.6712168054899585</v>
      </c>
      <c r="F7">
        <v>5.4233677678324694</v>
      </c>
      <c r="G7">
        <v>5.1568544166447277</v>
      </c>
      <c r="H7">
        <v>4.9156682218468486</v>
      </c>
      <c r="I7">
        <v>4.6917135297271582</v>
      </c>
      <c r="J7">
        <v>4.4691415273194615</v>
      </c>
      <c r="K7">
        <v>4.2407681845467309</v>
      </c>
      <c r="L7">
        <v>4.015885888139036</v>
      </c>
      <c r="M7">
        <v>3.8024566354345257</v>
      </c>
      <c r="N7">
        <v>3.5994798196150932</v>
      </c>
      <c r="O7">
        <v>3.4168184093749625</v>
      </c>
      <c r="P7">
        <v>3.2500065384943588</v>
      </c>
      <c r="Q7">
        <v>3.08824491727104</v>
      </c>
      <c r="R7">
        <v>2.9380035311343367</v>
      </c>
      <c r="S7">
        <v>2.8093422013720937</v>
      </c>
      <c r="T7">
        <v>2.7041408339336885</v>
      </c>
      <c r="U7">
        <v>2.6128360973753271</v>
      </c>
      <c r="V7">
        <v>2.5371506334894947</v>
      </c>
      <c r="W7">
        <v>2.4726272927764281</v>
      </c>
      <c r="X7">
        <v>2.4219864182733857</v>
      </c>
      <c r="Y7">
        <v>2.3809473740608595</v>
      </c>
      <c r="Z7">
        <v>2.3472677839156142</v>
      </c>
      <c r="AA7">
        <v>2.3215945011019175</v>
      </c>
      <c r="AB7">
        <v>2.302204520630617</v>
      </c>
      <c r="AC7">
        <v>2.2896037754591085</v>
      </c>
      <c r="AD7">
        <v>2.2802540036556231</v>
      </c>
      <c r="AE7">
        <v>2.2733776011557043</v>
      </c>
      <c r="AF7">
        <v>2.2705112530582365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9871B-B738-48B3-B370-2B60FC4D62F9}">
  <dimension ref="A1:AF7"/>
  <sheetViews>
    <sheetView workbookViewId="0">
      <selection activeCell="G24" sqref="G24"/>
    </sheetView>
  </sheetViews>
  <sheetFormatPr defaultRowHeight="15" x14ac:dyDescent="0.25"/>
  <cols>
    <col min="1" max="1" width="16.5703125" customWidth="1"/>
  </cols>
  <sheetData>
    <row r="1" spans="1:32" ht="75" x14ac:dyDescent="0.25">
      <c r="A1" s="3" t="s">
        <v>2</v>
      </c>
      <c r="B1">
        <v>2020</v>
      </c>
      <c r="C1">
        <f>'[3]AEO 2021 Table 7'!D1</f>
        <v>2021</v>
      </c>
      <c r="D1">
        <f>'[3]AEO 2021 Table 7'!E1</f>
        <v>2022</v>
      </c>
      <c r="E1">
        <f>'[3]AEO 2021 Table 7'!F1</f>
        <v>2023</v>
      </c>
      <c r="F1">
        <f>'[3]AEO 2021 Table 7'!G1</f>
        <v>2024</v>
      </c>
      <c r="G1">
        <f>'[3]AEO 2021 Table 7'!H1</f>
        <v>2025</v>
      </c>
      <c r="H1">
        <f>'[3]AEO 2021 Table 7'!I1</f>
        <v>2026</v>
      </c>
      <c r="I1">
        <f>'[3]AEO 2021 Table 7'!J1</f>
        <v>2027</v>
      </c>
      <c r="J1">
        <f>'[3]AEO 2021 Table 7'!K1</f>
        <v>2028</v>
      </c>
      <c r="K1">
        <f>'[3]AEO 2021 Table 7'!L1</f>
        <v>2029</v>
      </c>
      <c r="L1">
        <f>'[3]AEO 2021 Table 7'!M1</f>
        <v>2030</v>
      </c>
      <c r="M1">
        <f>'[3]AEO 2021 Table 7'!N1</f>
        <v>2031</v>
      </c>
      <c r="N1">
        <f>'[3]AEO 2021 Table 7'!O1</f>
        <v>2032</v>
      </c>
      <c r="O1">
        <f>'[3]AEO 2021 Table 7'!P1</f>
        <v>2033</v>
      </c>
      <c r="P1">
        <f>'[3]AEO 2021 Table 7'!Q1</f>
        <v>2034</v>
      </c>
      <c r="Q1">
        <f>'[3]AEO 2021 Table 7'!R1</f>
        <v>2035</v>
      </c>
      <c r="R1">
        <f>'[3]AEO 2021 Table 7'!S1</f>
        <v>2036</v>
      </c>
      <c r="S1">
        <f>'[3]AEO 2021 Table 7'!T1</f>
        <v>2037</v>
      </c>
      <c r="T1">
        <f>'[3]AEO 2021 Table 7'!U1</f>
        <v>2038</v>
      </c>
      <c r="U1">
        <f>'[3]AEO 2021 Table 7'!V1</f>
        <v>2039</v>
      </c>
      <c r="V1">
        <f>'[3]AEO 2021 Table 7'!W1</f>
        <v>2040</v>
      </c>
      <c r="W1">
        <f>'[3]AEO 2021 Table 7'!X1</f>
        <v>2041</v>
      </c>
      <c r="X1">
        <f>'[3]AEO 2021 Table 7'!Y1</f>
        <v>2042</v>
      </c>
      <c r="Y1">
        <f>'[3]AEO 2021 Table 7'!Z1</f>
        <v>2043</v>
      </c>
      <c r="Z1">
        <f>'[3]AEO 2021 Table 7'!AA1</f>
        <v>2044</v>
      </c>
      <c r="AA1">
        <f>'[3]AEO 2021 Table 7'!AB1</f>
        <v>2045</v>
      </c>
      <c r="AB1">
        <f>'[3]AEO 2021 Table 7'!AC1</f>
        <v>2046</v>
      </c>
      <c r="AC1">
        <f>'[3]AEO 2021 Table 7'!AD1</f>
        <v>2047</v>
      </c>
      <c r="AD1">
        <f>'[3]AEO 2021 Table 7'!AE1</f>
        <v>2048</v>
      </c>
      <c r="AE1">
        <f>'[3]AEO 2021 Table 7'!AF1</f>
        <v>2049</v>
      </c>
      <c r="AF1">
        <f>'[3]AEO 2021 Table 7'!AG1</f>
        <v>2050</v>
      </c>
    </row>
    <row r="2" spans="1:32" x14ac:dyDescent="0.25">
      <c r="A2" t="s">
        <v>3</v>
      </c>
      <c r="B2">
        <v>1</v>
      </c>
      <c r="C2">
        <v>1.100045089989232</v>
      </c>
      <c r="D2">
        <v>1.176978373947293</v>
      </c>
      <c r="E2">
        <v>1.17446390957897</v>
      </c>
      <c r="F2">
        <v>1.1724873358028214</v>
      </c>
      <c r="G2">
        <v>1.1797258570927023</v>
      </c>
      <c r="H2">
        <v>1.1919258500066292</v>
      </c>
      <c r="I2">
        <v>1.2022026503649479</v>
      </c>
      <c r="J2">
        <v>1.2113357708491608</v>
      </c>
      <c r="K2">
        <v>1.2197900036666285</v>
      </c>
      <c r="L2">
        <v>1.2288349972580788</v>
      </c>
      <c r="M2">
        <v>1.2394226877808223</v>
      </c>
      <c r="N2">
        <v>1.254363703913665</v>
      </c>
      <c r="O2">
        <v>1.2685906550534654</v>
      </c>
      <c r="P2">
        <v>1.2818631495730832</v>
      </c>
      <c r="Q2">
        <v>1.2963705270150427</v>
      </c>
      <c r="R2">
        <v>1.3095430514433268</v>
      </c>
      <c r="S2">
        <v>1.3253217940192301</v>
      </c>
      <c r="T2">
        <v>1.341129363148841</v>
      </c>
      <c r="U2">
        <v>1.3559904786240413</v>
      </c>
      <c r="V2">
        <v>1.3727667588813732</v>
      </c>
      <c r="W2">
        <v>1.3902543802456917</v>
      </c>
      <c r="X2">
        <v>1.4081163002695094</v>
      </c>
      <c r="Y2">
        <v>1.4255513094521559</v>
      </c>
      <c r="Z2">
        <v>1.4421770863221965</v>
      </c>
      <c r="AA2">
        <v>1.4585859545390558</v>
      </c>
      <c r="AB2">
        <v>1.4767018707356701</v>
      </c>
      <c r="AC2">
        <v>1.4954835562843991</v>
      </c>
      <c r="AD2">
        <v>1.5134893163458303</v>
      </c>
      <c r="AE2">
        <v>1.5327037425465062</v>
      </c>
      <c r="AF2">
        <v>1.5549007644400159</v>
      </c>
    </row>
    <row r="3" spans="1:32" x14ac:dyDescent="0.25">
      <c r="A3" t="s">
        <v>4</v>
      </c>
      <c r="B3">
        <v>1</v>
      </c>
      <c r="C3">
        <v>1.078802387270331</v>
      </c>
      <c r="D3">
        <v>1.1477471096753593</v>
      </c>
      <c r="E3">
        <v>1.1297849889202478</v>
      </c>
      <c r="F3">
        <v>1.1156707323878869</v>
      </c>
      <c r="G3">
        <v>1.1145549233481484</v>
      </c>
      <c r="H3">
        <v>1.1215360740478697</v>
      </c>
      <c r="I3">
        <v>1.1265027555934637</v>
      </c>
      <c r="J3">
        <v>1.1301079004844725</v>
      </c>
      <c r="K3">
        <v>1.1308303550205048</v>
      </c>
      <c r="L3">
        <v>1.1310910626573432</v>
      </c>
      <c r="M3">
        <v>1.1313884897661217</v>
      </c>
      <c r="N3">
        <v>1.1339415275469773</v>
      </c>
      <c r="O3">
        <v>1.1339221394693337</v>
      </c>
      <c r="P3">
        <v>1.1308362549390023</v>
      </c>
      <c r="Q3">
        <v>1.1282597955254012</v>
      </c>
      <c r="R3">
        <v>1.1237358473019072</v>
      </c>
      <c r="S3">
        <v>1.1228534810311113</v>
      </c>
      <c r="T3">
        <v>1.122781816360328</v>
      </c>
      <c r="U3">
        <v>1.1214650662878867</v>
      </c>
      <c r="V3">
        <v>1.1213538703213632</v>
      </c>
      <c r="W3">
        <v>1.1204355335797271</v>
      </c>
      <c r="X3">
        <v>1.1202422728779715</v>
      </c>
      <c r="Y3">
        <v>1.1193672185769268</v>
      </c>
      <c r="Z3">
        <v>1.1177625880900501</v>
      </c>
      <c r="AA3">
        <v>1.1153462307311641</v>
      </c>
      <c r="AB3">
        <v>1.1128615792064427</v>
      </c>
      <c r="AC3">
        <v>1.1096538162348888</v>
      </c>
      <c r="AD3">
        <v>1.10601195187194</v>
      </c>
      <c r="AE3">
        <v>1.1044667134886492</v>
      </c>
      <c r="AF3">
        <v>1.1042844115324904</v>
      </c>
    </row>
    <row r="4" spans="1:32" x14ac:dyDescent="0.25">
      <c r="A4" t="s">
        <v>5</v>
      </c>
      <c r="B4">
        <v>1</v>
      </c>
      <c r="C4" s="4">
        <v>1.0150625757491871</v>
      </c>
      <c r="D4" s="4">
        <v>1.242303576016476</v>
      </c>
      <c r="E4" s="4">
        <v>1.3333263868443113</v>
      </c>
      <c r="F4" s="4">
        <v>1.3524010199957328</v>
      </c>
      <c r="G4" s="4">
        <v>1.3550196544248856</v>
      </c>
      <c r="H4" s="4">
        <v>1.3722114238229146</v>
      </c>
      <c r="I4" s="4">
        <v>1.3892001914320893</v>
      </c>
      <c r="J4" s="4">
        <v>1.4026413033251266</v>
      </c>
      <c r="K4" s="4">
        <v>1.4126389198085343</v>
      </c>
      <c r="L4" s="4">
        <v>1.4196553353490711</v>
      </c>
      <c r="M4" s="4">
        <v>1.4266783994198107</v>
      </c>
      <c r="N4" s="4">
        <v>1.4378275413343187</v>
      </c>
      <c r="O4" s="4">
        <v>1.4495781536144938</v>
      </c>
      <c r="P4" s="4">
        <v>1.4601958563481361</v>
      </c>
      <c r="Q4" s="4">
        <v>1.472837371675467</v>
      </c>
      <c r="R4" s="4">
        <v>1.4891931992093486</v>
      </c>
      <c r="S4" s="4">
        <v>1.5087265809447534</v>
      </c>
      <c r="T4" s="4">
        <v>1.5292381830906421</v>
      </c>
      <c r="U4" s="4">
        <v>1.5506535421087457</v>
      </c>
      <c r="V4" s="4">
        <v>1.5755438662461041</v>
      </c>
      <c r="W4" s="4">
        <v>1.5993717552570781</v>
      </c>
      <c r="X4" s="4">
        <v>1.6236145125526977</v>
      </c>
      <c r="Y4" s="4">
        <v>1.6482260416568912</v>
      </c>
      <c r="Z4" s="4">
        <v>1.672774631341833</v>
      </c>
      <c r="AA4" s="4">
        <v>1.6966690056548335</v>
      </c>
      <c r="AB4" s="4">
        <v>1.7199455098943337</v>
      </c>
      <c r="AC4" s="4">
        <v>1.744901432863025</v>
      </c>
      <c r="AD4" s="4">
        <v>1.7701064540966425</v>
      </c>
      <c r="AE4" s="4">
        <v>1.7949484655811947</v>
      </c>
      <c r="AF4" s="4">
        <v>1.8226537774063583</v>
      </c>
    </row>
    <row r="5" spans="1:32" x14ac:dyDescent="0.25">
      <c r="A5" t="s">
        <v>6</v>
      </c>
      <c r="B5">
        <v>1</v>
      </c>
      <c r="C5">
        <v>1.0887480349623935</v>
      </c>
      <c r="D5">
        <v>1.0742019462841552</v>
      </c>
      <c r="E5">
        <v>1.0606830385429378</v>
      </c>
      <c r="F5">
        <v>1.1049763398169015</v>
      </c>
      <c r="G5">
        <v>1.0794477367735298</v>
      </c>
      <c r="H5">
        <v>1.0350425252441255</v>
      </c>
      <c r="I5">
        <v>1.0007241403506337</v>
      </c>
      <c r="J5">
        <v>0.98752065323839633</v>
      </c>
      <c r="K5">
        <v>0.9993093598749232</v>
      </c>
      <c r="L5">
        <v>0.99443700837219995</v>
      </c>
      <c r="M5">
        <v>0.99893632524819787</v>
      </c>
      <c r="N5">
        <v>1.0090425717667293</v>
      </c>
      <c r="O5">
        <v>1.0173559055962145</v>
      </c>
      <c r="P5">
        <v>1.0229891345431932</v>
      </c>
      <c r="Q5">
        <v>1.0305150490080219</v>
      </c>
      <c r="R5">
        <v>1.0324604133438624</v>
      </c>
      <c r="S5">
        <v>1.0357457886906358</v>
      </c>
      <c r="T5">
        <v>1.0400442652943773</v>
      </c>
      <c r="U5">
        <v>1.0396289107555086</v>
      </c>
      <c r="V5">
        <v>1.0419079018602841</v>
      </c>
      <c r="W5">
        <v>1.0510780823279819</v>
      </c>
      <c r="X5">
        <v>1.0588310548346418</v>
      </c>
      <c r="Y5">
        <v>1.0607427565380696</v>
      </c>
      <c r="Z5">
        <v>1.0618311118288417</v>
      </c>
      <c r="AA5">
        <v>1.062604045827749</v>
      </c>
      <c r="AB5">
        <v>1.0660050548557094</v>
      </c>
      <c r="AC5">
        <v>1.0726027518295831</v>
      </c>
      <c r="AD5">
        <v>1.0810383534945855</v>
      </c>
      <c r="AE5">
        <v>1.0850703655244762</v>
      </c>
      <c r="AF5">
        <v>1.0934087835899726</v>
      </c>
    </row>
    <row r="6" spans="1:32" x14ac:dyDescent="0.25">
      <c r="A6" t="s">
        <v>7</v>
      </c>
      <c r="B6">
        <v>1</v>
      </c>
      <c r="C6" s="5">
        <v>0.96684493640367331</v>
      </c>
      <c r="D6">
        <v>0.99647493115309194</v>
      </c>
      <c r="E6">
        <v>0.94582889534198444</v>
      </c>
      <c r="F6">
        <v>0.94109469262668366</v>
      </c>
      <c r="G6">
        <v>0.94119884701520529</v>
      </c>
      <c r="H6">
        <v>0.93347020562990901</v>
      </c>
      <c r="I6">
        <v>0.92993667156006565</v>
      </c>
      <c r="J6">
        <v>0.92355432208565957</v>
      </c>
      <c r="K6">
        <v>0.9190978644064165</v>
      </c>
      <c r="L6">
        <v>0.91574177855405425</v>
      </c>
      <c r="M6">
        <v>0.91536855866185174</v>
      </c>
      <c r="N6">
        <v>0.91505223792634172</v>
      </c>
      <c r="O6">
        <v>0.91489407755858687</v>
      </c>
      <c r="P6">
        <v>0.91394897292200206</v>
      </c>
      <c r="Q6">
        <v>0.91365290442870462</v>
      </c>
      <c r="R6">
        <v>0.91219956495183396</v>
      </c>
      <c r="S6">
        <v>0.91157174544324537</v>
      </c>
      <c r="T6">
        <v>0.91083784276116297</v>
      </c>
      <c r="U6">
        <v>0.909911061581818</v>
      </c>
      <c r="V6">
        <v>0.90915112030260514</v>
      </c>
      <c r="W6">
        <v>0.90859948780043509</v>
      </c>
      <c r="X6">
        <v>0.90855801892352372</v>
      </c>
      <c r="Y6">
        <v>0.9079996356739497</v>
      </c>
      <c r="Z6">
        <v>0.90763895288406937</v>
      </c>
      <c r="AA6">
        <v>0.90699763188067251</v>
      </c>
      <c r="AB6">
        <v>0.90892931003075339</v>
      </c>
      <c r="AC6">
        <v>0.90862456200507924</v>
      </c>
      <c r="AD6">
        <v>0.90692144487425408</v>
      </c>
      <c r="AE6">
        <v>0.90567255660448132</v>
      </c>
      <c r="AF6">
        <v>0.90429926170397446</v>
      </c>
    </row>
    <row r="7" spans="1:32" x14ac:dyDescent="0.25">
      <c r="A7" t="s">
        <v>8</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8F1CD-3AD5-4A1E-8AA0-C74AF29D4BF2}">
  <sheetPr>
    <tabColor theme="4" tint="-0.249977111117893"/>
  </sheetPr>
  <dimension ref="A1:AE7"/>
  <sheetViews>
    <sheetView workbookViewId="0">
      <selection activeCell="C4" sqref="C4"/>
    </sheetView>
  </sheetViews>
  <sheetFormatPr defaultRowHeight="15" x14ac:dyDescent="0.25"/>
  <cols>
    <col min="1" max="1" width="11.85546875" customWidth="1"/>
  </cols>
  <sheetData>
    <row r="1" spans="1:31" ht="60" x14ac:dyDescent="0.25">
      <c r="A1" s="3" t="s">
        <v>9</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1" x14ac:dyDescent="0.25">
      <c r="A3" t="s">
        <v>4</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x14ac:dyDescent="0.25">
      <c r="A4" t="s">
        <v>5</v>
      </c>
      <c r="B4">
        <f>SUM('EPA Inventory'!D24:D25)</f>
        <v>99</v>
      </c>
      <c r="C4" s="4">
        <f>B4*('BCDTRtSY-psgr'!D4/'BCDTRtSY-psgr'!$C$4)</f>
        <v>121.16302675710149</v>
      </c>
      <c r="D4" s="4">
        <f>C4*('BCDTRtSY-psgr'!E4/'BCDTRtSY-psgr'!$C$4)</f>
        <v>159.15261240513337</v>
      </c>
      <c r="E4" s="4">
        <f>D4*('BCDTRtSY-psgr'!F4/'BCDTRtSY-psgr'!$C$4)</f>
        <v>212.04422317789329</v>
      </c>
      <c r="F4" s="4">
        <f>E4*('BCDTRtSY-psgr'!G4/'BCDTRtSY-psgr'!$C$4)</f>
        <v>283.06047023873083</v>
      </c>
      <c r="G4" s="4">
        <f>F4*('BCDTRtSY-psgr'!H4/'BCDTRtSY-psgr'!$C$4)</f>
        <v>382.65504036299666</v>
      </c>
      <c r="H4" s="4">
        <f>G4*('BCDTRtSY-psgr'!I4/'BCDTRtSY-psgr'!$C$4)</f>
        <v>523.69624102472926</v>
      </c>
      <c r="I4" s="4">
        <f>H4*('BCDTRtSY-psgr'!J4/'BCDTRtSY-psgr'!$C$4)</f>
        <v>723.65782721842606</v>
      </c>
      <c r="J4" s="4">
        <f>I4*('BCDTRtSY-psgr'!K4/'BCDTRtSY-psgr'!$C$4)</f>
        <v>1007.0977255745278</v>
      </c>
      <c r="K4" s="4">
        <f>J4*('BCDTRtSY-psgr'!L4/'BCDTRtSY-psgr'!$C$4)</f>
        <v>1408.5157836447188</v>
      </c>
      <c r="L4" s="4">
        <f>K4*('BCDTRtSY-psgr'!M4/'BCDTRtSY-psgr'!$C$4)</f>
        <v>1979.6799643456827</v>
      </c>
      <c r="M4" s="4">
        <f>L4*('BCDTRtSY-psgr'!N4/'BCDTRtSY-psgr'!$C$4)</f>
        <v>2804.1999023194144</v>
      </c>
      <c r="N4" s="4">
        <f>M4*('BCDTRtSY-psgr'!O4/'BCDTRtSY-psgr'!$C$4)</f>
        <v>4004.5875139963014</v>
      </c>
      <c r="O4" s="4">
        <f>N4*('BCDTRtSY-psgr'!P4/'BCDTRtSY-psgr'!$C$4)</f>
        <v>5760.7109492782074</v>
      </c>
      <c r="P4" s="4">
        <f>O4*('BCDTRtSY-psgr'!Q4/'BCDTRtSY-psgr'!$C$4)</f>
        <v>8358.6870171573191</v>
      </c>
      <c r="Q4" s="4">
        <f>P4*('BCDTRtSY-psgr'!R4/'BCDTRtSY-psgr'!$C$4)</f>
        <v>12262.987679437281</v>
      </c>
      <c r="R4" s="4">
        <f>Q4*('BCDTRtSY-psgr'!S4/'BCDTRtSY-psgr'!$C$4)</f>
        <v>18226.950648938709</v>
      </c>
      <c r="S4" s="4">
        <f>R4*('BCDTRtSY-psgr'!T4/'BCDTRtSY-psgr'!$C$4)</f>
        <v>27459.734561776499</v>
      </c>
      <c r="T4" s="4">
        <f>S4*('BCDTRtSY-psgr'!U4/'BCDTRtSY-psgr'!$C$4)</f>
        <v>41948.679501022139</v>
      </c>
      <c r="U4" s="4">
        <f>T4*('BCDTRtSY-psgr'!V4/'BCDTRtSY-psgr'!$C$4)</f>
        <v>65111.241675104211</v>
      </c>
      <c r="V4" s="4">
        <f>U4*('BCDTRtSY-psgr'!W4/'BCDTRtSY-psgr'!$C$4)</f>
        <v>102591.78436168704</v>
      </c>
      <c r="W4" s="4">
        <f>V4*('BCDTRtSY-psgr'!X4/'BCDTRtSY-psgr'!$C$4)</f>
        <v>164097.77479518641</v>
      </c>
      <c r="X4" s="4">
        <f>W4*('BCDTRtSY-psgr'!Y4/'BCDTRtSY-psgr'!$C$4)</f>
        <v>266456.70154448168</v>
      </c>
      <c r="Y4" s="4">
        <f>X4*('BCDTRtSY-psgr'!Z4/'BCDTRtSY-psgr'!$C$4)</f>
        <v>439107.91447084647</v>
      </c>
      <c r="Z4" s="4">
        <f>Y4*('BCDTRtSY-psgr'!AA4/'BCDTRtSY-psgr'!$C$4)</f>
        <v>733965.37949450186</v>
      </c>
      <c r="AA4" s="4">
        <f>Z4*('BCDTRtSY-psgr'!AB4/'BCDTRtSY-psgr'!$C$4)</f>
        <v>1243647.9179106115</v>
      </c>
      <c r="AB4" s="4">
        <f>AA4*('BCDTRtSY-psgr'!AC4/'BCDTRtSY-psgr'!$C$4)</f>
        <v>2137841.6324113812</v>
      </c>
      <c r="AC4" s="4">
        <f>AB4*('BCDTRtSY-psgr'!AD4/'BCDTRtSY-psgr'!$C$4)</f>
        <v>3728053.1878292109</v>
      </c>
      <c r="AD4" s="4">
        <f>AC4*('BCDTRtSY-psgr'!AE4/'BCDTRtSY-psgr'!$C$4)</f>
        <v>6592365.3466981659</v>
      </c>
      <c r="AE4" s="4">
        <f>AD4*('BCDTRtSY-psgr'!AF4/'BCDTRtSY-psgr'!$C$4)</f>
        <v>11837299.382586176</v>
      </c>
    </row>
    <row r="5" spans="1:31" x14ac:dyDescent="0.25">
      <c r="A5" t="s">
        <v>6</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x14ac:dyDescent="0.25">
      <c r="A6" t="s">
        <v>7</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x14ac:dyDescent="0.25">
      <c r="A7" t="s">
        <v>8</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3C966-6AEE-455B-8285-F6B514229E67}">
  <sheetPr>
    <tabColor theme="4" tint="-0.249977111117893"/>
  </sheetPr>
  <dimension ref="A1:AE7"/>
  <sheetViews>
    <sheetView workbookViewId="0">
      <selection activeCell="E6" sqref="E6"/>
    </sheetView>
  </sheetViews>
  <sheetFormatPr defaultRowHeight="15" x14ac:dyDescent="0.25"/>
  <cols>
    <col min="1" max="1" width="11.85546875" customWidth="1"/>
  </cols>
  <sheetData>
    <row r="1" spans="1:31" ht="60" x14ac:dyDescent="0.25">
      <c r="A1" s="3" t="s">
        <v>9</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1" x14ac:dyDescent="0.25">
      <c r="A3" t="s">
        <v>4</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x14ac:dyDescent="0.25">
      <c r="A4" t="s">
        <v>5</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x14ac:dyDescent="0.25">
      <c r="A5" t="s">
        <v>6</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x14ac:dyDescent="0.25">
      <c r="A6" t="s">
        <v>7</v>
      </c>
      <c r="B6">
        <f>SUM('EPA Inventory'!D19,'EPA Inventory'!D30)</f>
        <v>29</v>
      </c>
      <c r="C6" s="10">
        <f>B6*('BCDTRtSY-frgt'!D6/'BCDTRtSY-frgt'!$C$6)</f>
        <v>29.888735944493156</v>
      </c>
      <c r="D6" s="10">
        <f>C6*('BCDTRtSY-frgt'!E6/'BCDTRtSY-frgt'!$C$6)</f>
        <v>29.239052755141284</v>
      </c>
      <c r="E6" s="10">
        <f>D6*('BCDTRtSY-frgt'!F6/'BCDTRtSY-frgt'!$C$6)</f>
        <v>28.460321122069157</v>
      </c>
      <c r="F6" s="10">
        <f>E6*('BCDTRtSY-frgt'!G6/'BCDTRtSY-frgt'!$C$6)</f>
        <v>27.705395578128215</v>
      </c>
      <c r="G6" s="10">
        <f>F6*('BCDTRtSY-frgt'!H6/'BCDTRtSY-frgt'!$C$6)</f>
        <v>26.749026998653534</v>
      </c>
      <c r="H6" s="10">
        <f>G6*('BCDTRtSY-frgt'!I6/'BCDTRtSY-frgt'!$C$6)</f>
        <v>25.727911682636694</v>
      </c>
      <c r="I6" s="10">
        <f>H6*('BCDTRtSY-frgt'!J6/'BCDTRtSY-frgt'!$C$6)</f>
        <v>24.57594091677241</v>
      </c>
      <c r="J6" s="10">
        <f>I6*('BCDTRtSY-frgt'!K6/'BCDTRtSY-frgt'!$C$6)</f>
        <v>23.36227244091711</v>
      </c>
      <c r="K6" s="10">
        <f>J6*('BCDTRtSY-frgt'!L6/'BCDTRtSY-frgt'!$C$6)</f>
        <v>22.127445788450135</v>
      </c>
      <c r="L6" s="10">
        <f>K6*('BCDTRtSY-frgt'!M6/'BCDTRtSY-frgt'!$C$6)</f>
        <v>20.949345024841882</v>
      </c>
      <c r="M6" s="10">
        <f>L6*('BCDTRtSY-frgt'!N6/'BCDTRtSY-frgt'!$C$6)</f>
        <v>19.8271142830591</v>
      </c>
      <c r="N6" s="10">
        <f>M6*('BCDTRtSY-frgt'!O6/'BCDTRtSY-frgt'!$C$6)</f>
        <v>18.761756668159677</v>
      </c>
      <c r="O6" s="10">
        <f>N6*('BCDTRtSY-frgt'!P6/'BCDTRtSY-frgt'!$C$6)</f>
        <v>17.735303347462317</v>
      </c>
      <c r="P6" s="10">
        <f>O6*('BCDTRtSY-frgt'!Q6/'BCDTRtSY-frgt'!$C$6)</f>
        <v>16.759576230089163</v>
      </c>
      <c r="Q6" s="10">
        <f>P6*('BCDTRtSY-frgt'!R6/'BCDTRtSY-frgt'!$C$6)</f>
        <v>15.812337191039921</v>
      </c>
      <c r="R6" s="10">
        <f>Q6*('BCDTRtSY-frgt'!S6/'BCDTRtSY-frgt'!$C$6)</f>
        <v>14.908367691709454</v>
      </c>
      <c r="S6" s="10">
        <f>R6*('BCDTRtSY-frgt'!T6/'BCDTRtSY-frgt'!$C$6)</f>
        <v>14.044760391378173</v>
      </c>
      <c r="T6" s="10">
        <f>S6*('BCDTRtSY-frgt'!U6/'BCDTRtSY-frgt'!$C$6)</f>
        <v>13.217717088033176</v>
      </c>
      <c r="U6" s="10">
        <f>T6*('BCDTRtSY-frgt'!V6/'BCDTRtSY-frgt'!$C$6)</f>
        <v>12.428986123800724</v>
      </c>
      <c r="V6" s="10">
        <f>U6*('BCDTRtSY-frgt'!W6/'BCDTRtSY-frgt'!$C$6)</f>
        <v>11.680229166809285</v>
      </c>
      <c r="W6" s="10">
        <f>V6*('BCDTRtSY-frgt'!X6/'BCDTRtSY-frgt'!$C$6)</f>
        <v>10.976078451465618</v>
      </c>
      <c r="X6" s="10">
        <f>W6*('BCDTRtSY-frgt'!Y6/'BCDTRtSY-frgt'!$C$6)</f>
        <v>10.308038921039962</v>
      </c>
      <c r="Y6" s="10">
        <f>X6*('BCDTRtSY-frgt'!Z6/'BCDTRtSY-frgt'!$C$6)</f>
        <v>9.6768130031087765</v>
      </c>
      <c r="Z6" s="10">
        <f>Y6*('BCDTRtSY-frgt'!AA6/'BCDTRtSY-frgt'!$C$6)</f>
        <v>9.0778222520547853</v>
      </c>
      <c r="AA6" s="10">
        <f>Z6*('BCDTRtSY-frgt'!AB6/'BCDTRtSY-frgt'!$C$6)</f>
        <v>8.5340455387119185</v>
      </c>
      <c r="AB6" s="10">
        <f>AA6*('BCDTRtSY-frgt'!AC6/'BCDTRtSY-frgt'!$C$6)</f>
        <v>8.0201520407053106</v>
      </c>
      <c r="AC6" s="10">
        <f>AB6*('BCDTRtSY-frgt'!AD6/'BCDTRtSY-frgt'!$C$6)</f>
        <v>7.5230759380331413</v>
      </c>
      <c r="AD6" s="10">
        <f>AC6*('BCDTRtSY-frgt'!AE6/'BCDTRtSY-frgt'!$C$6)</f>
        <v>7.0470901400919264</v>
      </c>
      <c r="AE6" s="10">
        <f>AD6*('BCDTRtSY-frgt'!AF6/'BCDTRtSY-frgt'!$C$6)</f>
        <v>6.5912104112068199</v>
      </c>
    </row>
    <row r="7" spans="1:31" x14ac:dyDescent="0.25">
      <c r="A7" t="s">
        <v>8</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EPA Inventory</vt:lpstr>
      <vt:lpstr>BCDTRtSY-psgr</vt:lpstr>
      <vt:lpstr>BCDTRtSY-frgt</vt:lpstr>
      <vt:lpstr>EBFE-passenger</vt:lpstr>
      <vt:lpstr>EBFE-freight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Robbie Orvis</dc:creator>
  <cp:lastModifiedBy>Megan Mahajan</cp:lastModifiedBy>
  <dcterms:created xsi:type="dcterms:W3CDTF">2023-05-03T18:24:38Z</dcterms:created>
  <dcterms:modified xsi:type="dcterms:W3CDTF">2024-01-29T18:07:08Z</dcterms:modified>
</cp:coreProperties>
</file>